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SO 102 - Chodníky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101 - Komunikace'!$C$91:$K$288</definedName>
    <definedName name="_xlnm.Print_Area" localSheetId="1">'SO 101 - Komunikace'!$C$4:$J$41,'SO 101 - Komunikace'!$C$47:$J$71,'SO 101 - Komunikace'!$C$77:$K$288</definedName>
    <definedName name="_xlnm.Print_Titles" localSheetId="1">'SO 101 - Komunikace'!$91:$91</definedName>
    <definedName name="_xlnm._FilterDatabase" localSheetId="2" hidden="1">'SO 102 - Chodníky'!$C$91:$K$280</definedName>
    <definedName name="_xlnm.Print_Area" localSheetId="2">'SO 102 - Chodníky'!$C$4:$J$41,'SO 102 - Chodníky'!$C$47:$J$71,'SO 102 - Chodníky'!$C$77:$K$280</definedName>
    <definedName name="_xlnm.Print_Titles" localSheetId="2">'SO 102 - Chodníky'!$91:$91</definedName>
    <definedName name="_xlnm._FilterDatabase" localSheetId="3" hidden="1">'VRN - Vedlejší rozpočtové...'!$C$88:$K$109</definedName>
    <definedName name="_xlnm.Print_Area" localSheetId="3">'VRN - Vedlejší rozpočtové...'!$C$4:$J$41,'VRN - Vedlejší rozpočtové...'!$C$47:$J$68,'VRN - Vedlejší rozpočtové...'!$C$74:$K$109</definedName>
    <definedName name="_xlnm.Print_Titles" localSheetId="3">'VRN - Vedlejší rozpočtové...'!$88:$88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9"/>
  <c r="J38"/>
  <c i="1" r="AY60"/>
  <c i="4" r="J37"/>
  <c i="1" r="AX60"/>
  <c i="4"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59"/>
  <c r="J19"/>
  <c r="J14"/>
  <c r="J83"/>
  <c r="E7"/>
  <c r="E77"/>
  <c i="3" r="J39"/>
  <c r="J38"/>
  <c i="1" r="AY58"/>
  <c i="3" r="J37"/>
  <c i="1" r="AX58"/>
  <c i="3" r="BI278"/>
  <c r="BH278"/>
  <c r="BG278"/>
  <c r="BF278"/>
  <c r="T278"/>
  <c r="T277"/>
  <c r="R278"/>
  <c r="R277"/>
  <c r="P278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5"/>
  <c r="BH95"/>
  <c r="BG95"/>
  <c r="BF95"/>
  <c r="T95"/>
  <c r="R95"/>
  <c r="P95"/>
  <c r="J88"/>
  <c r="F88"/>
  <c r="F86"/>
  <c r="E84"/>
  <c r="J58"/>
  <c r="F58"/>
  <c r="F56"/>
  <c r="E54"/>
  <c r="J26"/>
  <c r="E26"/>
  <c r="J59"/>
  <c r="J25"/>
  <c r="J20"/>
  <c r="E20"/>
  <c r="F89"/>
  <c r="J19"/>
  <c r="J14"/>
  <c r="J56"/>
  <c r="E7"/>
  <c r="E80"/>
  <c i="2" r="J39"/>
  <c r="J38"/>
  <c i="1" r="AY56"/>
  <c i="2" r="J37"/>
  <c i="1" r="AX56"/>
  <c i="2" r="BI286"/>
  <c r="BH286"/>
  <c r="BG286"/>
  <c r="BF286"/>
  <c r="T286"/>
  <c r="T285"/>
  <c r="R286"/>
  <c r="R285"/>
  <c r="P286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50"/>
  <c r="BH250"/>
  <c r="BG250"/>
  <c r="BF250"/>
  <c r="T250"/>
  <c r="R250"/>
  <c r="P250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8"/>
  <c r="F58"/>
  <c r="F56"/>
  <c r="E54"/>
  <c r="J26"/>
  <c r="E26"/>
  <c r="J59"/>
  <c r="J25"/>
  <c r="J20"/>
  <c r="E20"/>
  <c r="F89"/>
  <c r="J19"/>
  <c r="J14"/>
  <c r="J56"/>
  <c r="E7"/>
  <c r="E80"/>
  <c i="1" r="L50"/>
  <c r="AM50"/>
  <c r="AM49"/>
  <c r="L49"/>
  <c r="AM47"/>
  <c r="L47"/>
  <c r="L45"/>
  <c r="L44"/>
  <c i="2" r="J269"/>
  <c r="BK188"/>
  <c r="J153"/>
  <c i="3" r="J242"/>
  <c r="BK101"/>
  <c i="2" r="BK250"/>
  <c i="3" r="J257"/>
  <c r="BK178"/>
  <c i="4" r="J101"/>
  <c i="2" r="J99"/>
  <c r="J157"/>
  <c i="3" r="BK233"/>
  <c r="BK182"/>
  <c r="J145"/>
  <c r="J198"/>
  <c i="4" r="J92"/>
  <c i="3" r="J186"/>
  <c r="BK125"/>
  <c i="4" r="BK92"/>
  <c i="2" r="J221"/>
  <c r="BK182"/>
  <c r="J144"/>
  <c i="3" r="J220"/>
  <c i="4" r="BK98"/>
  <c i="2" r="J224"/>
  <c r="BK214"/>
  <c r="BK153"/>
  <c i="3" r="BK278"/>
  <c r="BK201"/>
  <c i="4" r="BK103"/>
  <c i="2" r="BK231"/>
  <c r="BK277"/>
  <c r="BK141"/>
  <c i="3" r="J121"/>
  <c r="BK166"/>
  <c i="4" r="BK96"/>
  <c i="2" r="J117"/>
  <c r="BK165"/>
  <c i="4" r="J96"/>
  <c i="2" r="BK125"/>
  <c r="J212"/>
  <c i="3" r="J278"/>
  <c r="J205"/>
  <c r="BK117"/>
  <c i="2" r="J237"/>
  <c r="J214"/>
  <c r="J178"/>
  <c r="J113"/>
  <c i="3" r="J109"/>
  <c r="J129"/>
  <c i="4" r="J98"/>
  <c i="2" r="J217"/>
  <c r="J210"/>
  <c r="J149"/>
  <c i="3" r="BK163"/>
  <c r="BK174"/>
  <c i="4" r="J94"/>
  <c i="2" r="J241"/>
  <c r="J188"/>
  <c r="J286"/>
  <c r="J129"/>
  <c i="3" r="BK141"/>
  <c r="BK137"/>
  <c i="4" r="J103"/>
  <c i="2" r="J228"/>
  <c r="J182"/>
  <c r="BK144"/>
  <c i="3" r="J156"/>
  <c r="BK242"/>
  <c r="J223"/>
  <c r="J190"/>
  <c r="BK237"/>
  <c r="J137"/>
  <c r="J211"/>
  <c r="BK121"/>
  <c i="2" r="BK109"/>
  <c i="3" r="J141"/>
  <c i="2" r="J202"/>
  <c r="BK281"/>
  <c i="3" r="J208"/>
  <c i="2" r="BK224"/>
  <c r="J125"/>
  <c i="3" r="BK133"/>
  <c i="2" r="BK228"/>
  <c r="BK273"/>
  <c r="J171"/>
  <c i="3" r="BK211"/>
  <c i="2" r="J195"/>
  <c i="3" r="BK223"/>
  <c i="2" r="BK269"/>
  <c r="BK178"/>
  <c i="3" r="BK208"/>
  <c i="1" r="AS57"/>
  <c r="AS59"/>
  <c i="3" r="J269"/>
  <c i="2" r="BK265"/>
  <c r="J206"/>
  <c i="3" r="BK205"/>
  <c r="J101"/>
  <c r="BK156"/>
  <c r="BK186"/>
  <c i="2" r="J231"/>
  <c r="J281"/>
  <c r="J133"/>
  <c i="3" r="J182"/>
  <c i="4" r="BK108"/>
  <c i="2" r="J250"/>
  <c r="J105"/>
  <c r="J165"/>
  <c i="3" r="J178"/>
  <c r="J201"/>
  <c r="BK113"/>
  <c i="2" r="BK245"/>
  <c r="J95"/>
  <c r="J161"/>
  <c i="3" r="BK257"/>
  <c r="J166"/>
  <c r="J113"/>
  <c i="4" r="BK94"/>
  <c i="2" r="BK195"/>
  <c r="BK286"/>
  <c r="BK149"/>
  <c i="3" r="J216"/>
  <c r="J105"/>
  <c i="4" r="J105"/>
  <c i="2" r="J137"/>
  <c r="BK137"/>
  <c i="3" r="BK273"/>
  <c r="BK152"/>
  <c r="J152"/>
  <c i="4" r="BK101"/>
  <c i="3" r="J261"/>
  <c r="J273"/>
  <c r="BK149"/>
  <c r="J95"/>
  <c i="2" r="BK198"/>
  <c r="BK117"/>
  <c r="J245"/>
  <c r="BK133"/>
  <c i="3" r="J194"/>
  <c i="2" r="BK157"/>
  <c i="3" r="BK216"/>
  <c i="2" r="J109"/>
  <c r="J121"/>
  <c r="BK171"/>
  <c i="3" r="BK105"/>
  <c i="2" r="BK241"/>
  <c r="BK99"/>
  <c r="BK161"/>
  <c i="3" r="BK198"/>
  <c r="BK129"/>
  <c i="2" r="J273"/>
  <c r="BK202"/>
  <c r="BK206"/>
  <c i="3" r="BK261"/>
  <c i="2" r="BK217"/>
  <c i="3" r="J237"/>
  <c r="BK194"/>
  <c r="BK109"/>
  <c i="2" r="J265"/>
  <c r="BK221"/>
  <c r="BK210"/>
  <c r="J141"/>
  <c i="3" r="BK265"/>
  <c r="J133"/>
  <c r="J117"/>
  <c i="2" r="BK237"/>
  <c r="J198"/>
  <c r="BK212"/>
  <c r="BK95"/>
  <c i="3" r="J265"/>
  <c r="J149"/>
  <c r="BK170"/>
  <c r="J163"/>
  <c r="BK95"/>
  <c r="J174"/>
  <c r="BK190"/>
  <c r="J125"/>
  <c i="2" r="BK113"/>
  <c i="3" r="BK220"/>
  <c i="2" r="BK129"/>
  <c r="BK105"/>
  <c i="3" r="BK159"/>
  <c i="2" r="J277"/>
  <c i="3" r="BK269"/>
  <c r="BK145"/>
  <c i="1" r="AS55"/>
  <c i="3" r="BK229"/>
  <c i="4" r="J108"/>
  <c i="3" r="J159"/>
  <c r="J170"/>
  <c i="2" r="BK121"/>
  <c i="3" r="J233"/>
  <c r="J229"/>
  <c i="4" r="BK105"/>
  <c i="2" l="1" r="R94"/>
  <c r="R216"/>
  <c r="P94"/>
  <c r="BK148"/>
  <c r="J148"/>
  <c r="J66"/>
  <c r="BK216"/>
  <c r="J216"/>
  <c r="J68"/>
  <c r="T249"/>
  <c r="R148"/>
  <c r="T194"/>
  <c r="P249"/>
  <c i="3" r="BK94"/>
  <c r="J94"/>
  <c r="J65"/>
  <c i="2" r="BK94"/>
  <c r="J94"/>
  <c r="J65"/>
  <c r="P148"/>
  <c r="P216"/>
  <c r="BK249"/>
  <c r="J249"/>
  <c r="J69"/>
  <c i="3" r="T94"/>
  <c r="T169"/>
  <c r="P200"/>
  <c r="BK241"/>
  <c r="J241"/>
  <c r="J69"/>
  <c r="R241"/>
  <c i="2" r="T148"/>
  <c r="R194"/>
  <c r="R249"/>
  <c i="3" r="P169"/>
  <c r="P94"/>
  <c r="P93"/>
  <c r="P92"/>
  <c i="1" r="AU58"/>
  <c i="3" r="BK169"/>
  <c r="J169"/>
  <c r="J66"/>
  <c r="BK200"/>
  <c r="J200"/>
  <c r="J68"/>
  <c r="R200"/>
  <c r="P241"/>
  <c r="T241"/>
  <c i="2" r="T94"/>
  <c r="BK194"/>
  <c r="J194"/>
  <c r="J67"/>
  <c r="P194"/>
  <c r="T216"/>
  <c i="3" r="R94"/>
  <c r="R169"/>
  <c r="T200"/>
  <c i="4" r="BK91"/>
  <c r="J91"/>
  <c r="J65"/>
  <c r="P91"/>
  <c r="R91"/>
  <c r="T91"/>
  <c r="BK100"/>
  <c r="J100"/>
  <c r="J66"/>
  <c r="P100"/>
  <c r="R100"/>
  <c r="T100"/>
  <c i="3" r="BK277"/>
  <c r="J277"/>
  <c r="J70"/>
  <c i="2" r="BK285"/>
  <c r="J285"/>
  <c r="J70"/>
  <c i="3" r="BK197"/>
  <c r="J197"/>
  <c r="J67"/>
  <c i="4" r="BK107"/>
  <c r="J107"/>
  <c r="J67"/>
  <c r="E50"/>
  <c r="J56"/>
  <c r="J59"/>
  <c r="BE103"/>
  <c r="BE108"/>
  <c r="F86"/>
  <c r="BE92"/>
  <c r="BE101"/>
  <c r="BE105"/>
  <c i="3" r="BK93"/>
  <c r="J93"/>
  <c r="J64"/>
  <c i="4" r="BE94"/>
  <c r="BE96"/>
  <c r="BE98"/>
  <c i="2" r="BK93"/>
  <c r="BK92"/>
  <c r="J92"/>
  <c i="3" r="F59"/>
  <c r="BE121"/>
  <c r="BE109"/>
  <c r="BE141"/>
  <c r="BE125"/>
  <c r="BE149"/>
  <c r="E50"/>
  <c r="J89"/>
  <c r="BE133"/>
  <c r="J86"/>
  <c r="BE101"/>
  <c r="BE117"/>
  <c r="BE152"/>
  <c r="BE113"/>
  <c r="BE145"/>
  <c r="BE159"/>
  <c r="BE182"/>
  <c r="BE190"/>
  <c r="BE208"/>
  <c r="BE178"/>
  <c r="BE194"/>
  <c r="BE205"/>
  <c r="BE216"/>
  <c r="BE233"/>
  <c r="BE198"/>
  <c r="BE237"/>
  <c r="BE257"/>
  <c r="BE105"/>
  <c r="BE129"/>
  <c r="BE186"/>
  <c r="BE211"/>
  <c r="BE220"/>
  <c r="BE137"/>
  <c r="BE166"/>
  <c r="BE223"/>
  <c r="BE201"/>
  <c r="BE261"/>
  <c r="BE163"/>
  <c r="BE170"/>
  <c r="BE265"/>
  <c r="BE242"/>
  <c r="BE269"/>
  <c r="BE156"/>
  <c r="BE229"/>
  <c r="BE273"/>
  <c r="BE278"/>
  <c r="BE95"/>
  <c r="BE174"/>
  <c i="2" r="J86"/>
  <c r="J89"/>
  <c r="BE105"/>
  <c r="BE113"/>
  <c r="BE117"/>
  <c r="BE121"/>
  <c r="BE125"/>
  <c r="BE129"/>
  <c r="BE133"/>
  <c r="BE137"/>
  <c r="BE141"/>
  <c r="BE144"/>
  <c r="BE149"/>
  <c r="BE153"/>
  <c r="BE157"/>
  <c r="BE161"/>
  <c r="BE165"/>
  <c r="BE171"/>
  <c r="BE178"/>
  <c r="BE182"/>
  <c r="BE206"/>
  <c r="BE210"/>
  <c r="BE212"/>
  <c r="BE214"/>
  <c r="BE281"/>
  <c r="BE273"/>
  <c r="E50"/>
  <c r="BE188"/>
  <c r="BE195"/>
  <c r="BE202"/>
  <c r="BE109"/>
  <c r="BE217"/>
  <c r="BE221"/>
  <c r="BE224"/>
  <c r="BE228"/>
  <c r="BE231"/>
  <c r="BE237"/>
  <c r="BE241"/>
  <c r="BE245"/>
  <c r="BE250"/>
  <c r="BE265"/>
  <c r="BE269"/>
  <c r="F59"/>
  <c r="BE95"/>
  <c r="BE99"/>
  <c r="BE198"/>
  <c r="BE277"/>
  <c r="BE286"/>
  <c i="3" r="F39"/>
  <c i="1" r="BD58"/>
  <c r="BD57"/>
  <c i="4" r="F39"/>
  <c i="1" r="BD60"/>
  <c r="BD59"/>
  <c i="4" r="J36"/>
  <c i="1" r="AW60"/>
  <c i="2" r="F39"/>
  <c i="1" r="BD56"/>
  <c r="BD55"/>
  <c i="4" r="F36"/>
  <c i="1" r="BA60"/>
  <c r="BA59"/>
  <c r="AW59"/>
  <c r="AU57"/>
  <c i="4" r="F37"/>
  <c i="1" r="BB60"/>
  <c r="BB59"/>
  <c r="AX59"/>
  <c r="AS54"/>
  <c i="3" r="F36"/>
  <c i="1" r="BA58"/>
  <c r="BA57"/>
  <c r="AW57"/>
  <c i="2" r="J36"/>
  <c i="1" r="AW56"/>
  <c i="2" r="J32"/>
  <c r="F37"/>
  <c i="1" r="BB56"/>
  <c r="BB55"/>
  <c i="3" r="J36"/>
  <c i="1" r="AW58"/>
  <c i="2" r="F36"/>
  <c i="1" r="BA56"/>
  <c r="BA55"/>
  <c r="AW55"/>
  <c i="3" r="F38"/>
  <c i="1" r="BC58"/>
  <c r="BC57"/>
  <c r="AY57"/>
  <c i="3" r="F37"/>
  <c i="1" r="BB58"/>
  <c r="BB57"/>
  <c r="AX57"/>
  <c i="4" r="F38"/>
  <c i="1" r="BC60"/>
  <c r="BC59"/>
  <c r="AY59"/>
  <c i="2" r="F38"/>
  <c i="1" r="BC56"/>
  <c r="BC55"/>
  <c r="AY55"/>
  <c i="4" l="1" r="T90"/>
  <c r="T89"/>
  <c i="3" r="T93"/>
  <c r="T92"/>
  <c i="4" r="R90"/>
  <c r="R89"/>
  <c i="2" r="T93"/>
  <c r="T92"/>
  <c r="P93"/>
  <c r="P92"/>
  <c i="1" r="AU56"/>
  <c i="3" r="R93"/>
  <c r="R92"/>
  <c i="4" r="P90"/>
  <c r="P89"/>
  <c i="1" r="AU60"/>
  <c i="2" r="R93"/>
  <c r="R92"/>
  <c i="4" r="BK90"/>
  <c r="J90"/>
  <c r="J64"/>
  <c i="3" r="BK92"/>
  <c r="J92"/>
  <c r="J63"/>
  <c i="1" r="AG56"/>
  <c i="2" r="J63"/>
  <c r="J93"/>
  <c r="J64"/>
  <c i="1" r="AU59"/>
  <c r="AG55"/>
  <c i="3" r="J35"/>
  <c i="1" r="AV58"/>
  <c r="AT58"/>
  <c r="BA54"/>
  <c r="AW54"/>
  <c r="AK30"/>
  <c r="BC54"/>
  <c r="W32"/>
  <c r="AX55"/>
  <c i="3" r="F35"/>
  <c i="1" r="AZ58"/>
  <c r="AZ57"/>
  <c r="AV57"/>
  <c r="AT57"/>
  <c r="BB54"/>
  <c r="W31"/>
  <c i="2" r="F35"/>
  <c i="1" r="AZ56"/>
  <c r="AZ55"/>
  <c r="AV55"/>
  <c r="AT55"/>
  <c i="4" r="F35"/>
  <c i="1" r="AZ60"/>
  <c r="AZ59"/>
  <c r="AV59"/>
  <c r="AT59"/>
  <c r="AU55"/>
  <c r="AU54"/>
  <c i="2" r="J35"/>
  <c i="1" r="AV56"/>
  <c r="AT56"/>
  <c r="AN56"/>
  <c r="BD54"/>
  <c r="W33"/>
  <c i="4" r="J35"/>
  <c i="1" r="AV60"/>
  <c r="AT60"/>
  <c i="4" l="1" r="BK89"/>
  <c r="J89"/>
  <c r="J63"/>
  <c i="2" r="J41"/>
  <c i="1" r="AN55"/>
  <c i="3" r="J32"/>
  <c i="1" r="AG58"/>
  <c r="AG57"/>
  <c r="AN57"/>
  <c r="AY54"/>
  <c r="AZ54"/>
  <c r="AV54"/>
  <c r="AK29"/>
  <c r="AX54"/>
  <c r="W30"/>
  <c i="3" l="1" r="J41"/>
  <c i="1" r="AN58"/>
  <c i="4" r="J32"/>
  <c i="1" r="AG60"/>
  <c r="AG59"/>
  <c r="AG54"/>
  <c r="AK26"/>
  <c r="AK35"/>
  <c r="AT54"/>
  <c r="W29"/>
  <c i="4" l="1" r="J41"/>
  <c i="1" r="AN54"/>
  <c r="AN59"/>
  <c r="AN60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<sst xmlns="http://schemas.openxmlformats.org/spreadsheetml/2006/main">
  <si>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</si>
  <si>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</si>
  <si>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</si>
  <si>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</si>
  <si>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</si>
  <si>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{ff5e6718-5095-4723-9dfb-73bc3ece63f2}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</si>
  <si>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</si>
  <si>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</si>
  <si>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</si>
  <si>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</si>
  <si>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</si>
  <si>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</si>
  <si>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</si>
  <si>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</si>
  <si>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VD00925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</si>
  <si>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</si>
  <si>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</si>
  <si>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Břeclav - Poštorná, ul. Okružní - oprava krytu komunikací a chodníků</t>
  </si>
  <si>
    <t>KSO:</t>
  </si>
  <si>
    <t/>
  </si>
  <si>
    <t>CC-CZ:</t>
  </si>
  <si>
    <t>Místo:</t>
  </si>
  <si>
    <t>Břeclav</t>
  </si>
  <si>
    <t>Datum:</t>
  </si>
  <si>
    <t>4. 7. 2025</t>
  </si>
  <si>
    <t>Zadavatel:</t>
  </si>
  <si>
    <t>IČ:</t>
  </si>
  <si>
    <t>město Břeclav</t>
  </si>
  <si>
    <t>DIČ:</t>
  </si>
  <si>
    <t>Účastník: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</si>
  <si>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</si>
  <si>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</si>
  <si>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</si>
  <si>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</si>
  <si>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</si>
  <si>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</si>
  <si>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</si>
  <si>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</si>
  <si>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</si>
  <si>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</si>
  <si>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</si>
  <si>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</si>
  <si>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</si>
  <si>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</si>
  <si>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</si>
  <si>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</si>
  <si>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</si>
  <si>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</si>
  <si>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</si>
  <si>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</si>
  <si>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</si>
  <si>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</si>
  <si>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</si>
  <si>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</si>
  <si>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</si>
  <si>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</si>
  <si>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</si>
  <si>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</si>
  <si>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</si>
  <si>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</si>
  <si>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</si>
  <si>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</si>
  <si>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</si>
  <si>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</si>
  <si>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</si>
  <si>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</si>
  <si>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</si>
  <si>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</si>
  <si>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</si>
  <si>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</si>
  <si>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</si>
  <si>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</si>
  <si>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</si>
  <si>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</si>
  <si>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</si>
  <si>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</si>
  <si>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</si>
  <si>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Komunikace</t>
  </si>
  <si>
    <t>STA</t>
  </si>
  <si>
    <t>1</t>
  </si>
  <si>
    <t>{cbc38270-6898-4d60-8e1c-0e7f2863f882}</t>
  </si>
  <si>
    <t>2</t>
  </si>
  <si>
    <t>/</t>
  </si>
  <si>
    <t>Soupis</t>
  </si>
  <si>
    <t>{eaf1deda-d2a7-4e48-a84d-fea2101bb57a}</t>
  </si>
  <si>
    <t>SO 102</t>
  </si>
  <si>
    <t>Chodníky</t>
  </si>
  <si>
    <t>{7b723ddd-2e6f-41a4-a5a1-647f52126a60}</t>
  </si>
  <si>
    <t>{5b000134-6b68-463a-b204-e1fe155171b9}</t>
  </si>
  <si>
    <t>VRN</t>
  </si>
  <si>
    <t>Vedlejší rozpočtové náklady</t>
  </si>
  <si>
    <t>{cc19b903-bf45-42cb-a3c3-2a4a380751b5}</t>
  </si>
  <si>
    <t>{83750e06-9eef-46df-9368-ddcf2f9e36b4}</t>
  </si>
  <si>
    <t>KRYCÍ LIST SOUPISU PRACÍ</t>
  </si>
  <si>
    <t>Objekt:</t>
  </si>
  <si>
    <t>SO 101 - Komunikace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</si>
  <si>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</si>
  <si>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</si>
  <si>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</si>
  <si>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</si>
  <si>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</si>
  <si>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</si>
  <si>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</si>
  <si>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</si>
  <si>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</si>
  <si>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</si>
  <si>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</si>
  <si>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</si>
  <si>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</si>
  <si>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</si>
  <si>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</si>
  <si>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</si>
  <si>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</si>
  <si>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</si>
  <si>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</si>
  <si>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</si>
  <si>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</si>
  <si>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</si>
  <si>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</si>
  <si>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</si>
  <si>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</si>
  <si>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</si>
  <si>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</si>
  <si>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</si>
  <si>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</si>
  <si>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</si>
  <si>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113107182</t>
  </si>
  <si>
    <t>Odstranění podkladu živičného tl přes 50 do 100 mm strojně pl přes 50 do 200 m2</t>
  </si>
  <si>
    <t>m2</t>
  </si>
  <si>
    <t>CS ÚRS 2025 01</t>
  </si>
  <si>
    <t>4</t>
  </si>
  <si>
    <t>-643601493</t>
  </si>
  <si>
    <t>PP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</si>
  <si>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</si>
  <si>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Online PSC</t>
  </si>
  <si>
    <t>https://podminky.urs.cz/item/CS_URS_2025_01/113107182</t>
  </si>
  <si>
    <t>VV</t>
  </si>
  <si>
    <t>"asfalt tl.100mm" 11+27+25</t>
  </si>
  <si>
    <t>113107222</t>
  </si>
  <si>
    <t>Odstranění podkladu z kameniva drceného tl přes 100 do 200 mm strojně pl přes 200 m2</t>
  </si>
  <si>
    <t>-1710676498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</si>
  <si>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</si>
  <si>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https://podminky.urs.cz/item/CS_URS_2025_01/113107222</t>
  </si>
  <si>
    <t>"odkop kce ŠD tl.170mm" 11</t>
  </si>
  <si>
    <t>"odkop kce ŠD tl.180mm" 650</t>
  </si>
  <si>
    <t>Součet</t>
  </si>
  <si>
    <t>3</t>
  </si>
  <si>
    <t>113107237</t>
  </si>
  <si>
    <t>Odstranění podkladu z betonu vyztuženého sítěmi tl přes 150 do 300 mm strojně pl přes 200 m2</t>
  </si>
  <si>
    <t>-406466246</t>
  </si>
  <si>
    <t>Odstranění podkladů nebo krytů strojně plochy jednotlivě přes 200 m2 s přemístěním hmot na skládku na vzdálenost do 20 m nebo s naložením na dopravní prostředek z betonu vyztuženého sítěmi, o tl. vrstvy přes 150 do 300 mm</t>
  </si>
  <si>
    <t>https://podminky.urs.cz/item/CS_URS_2025_01/113107237</t>
  </si>
  <si>
    <t>"ŽB tl.300mm" 650</t>
  </si>
  <si>
    <t>113107324</t>
  </si>
  <si>
    <t>Odstranění podkladu z kameniva drceného tl přes 300 do 400 mm strojně pl do 50 m2</t>
  </si>
  <si>
    <t>1268656325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</si>
  <si>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</si>
  <si>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https://podminky.urs.cz/item/CS_URS_2025_01/113107324</t>
  </si>
  <si>
    <t>"odkop kce ŠD tl.380mm" 25</t>
  </si>
  <si>
    <t>5</t>
  </si>
  <si>
    <t>113203111</t>
  </si>
  <si>
    <t>Vytrhání obrub z dlažebních kostek</t>
  </si>
  <si>
    <t>m</t>
  </si>
  <si>
    <t>506743422</t>
  </si>
  <si>
    <t>Vytrhání obrub s vybouráním lože, s přemístěním hmot na skládku na vzdálenost do 3 m nebo s naložením na dopravní prostředek z dlažebních kostek</t>
  </si>
  <si>
    <t>https://podminky.urs.cz/item/CS_URS_2025_01/113203111</t>
  </si>
  <si>
    <t>"stávající II.řádek" 2*(15+13)</t>
  </si>
  <si>
    <t>6</t>
  </si>
  <si>
    <t>131251202</t>
  </si>
  <si>
    <t>Hloubení jam zapažených v hornině třídy těžitelnosti I skupiny 3 objem do 50 m3 strojně</t>
  </si>
  <si>
    <t>m3</t>
  </si>
  <si>
    <t>-1822378892</t>
  </si>
  <si>
    <t>Hloubení zapažených jam a zářezů strojně s urovnáním dna do předepsaného profilu a spádu v hornině třídy těžitelnosti I skupiny 3 přes 20 do 50 m3</t>
  </si>
  <si>
    <t>https://podminky.urs.cz/item/CS_URS_2025_01/131251202</t>
  </si>
  <si>
    <t>"obnova DV" 7*((1,7*1,7*2,5)-(2,5*0,93))</t>
  </si>
  <si>
    <t>7</t>
  </si>
  <si>
    <t>162751117</t>
  </si>
  <si>
    <t>Vodorovné přemístění přes 9 000 do 10000 m výkopku/sypaniny z horniny třídy těžitelnosti I skupiny 1 až 3</t>
  </si>
  <si>
    <t>534181454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</si>
  <si>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</si>
  <si>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</si>
  <si>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34,3</t>
  </si>
  <si>
    <t>8</t>
  </si>
  <si>
    <t>162751119</t>
  </si>
  <si>
    <t>Příplatek k vodorovnému přemístění výkopku/sypaniny z horniny třídy těžitelnosti I skupiny 1 až 3 ZKD 1000 m přes 10000 m</t>
  </si>
  <si>
    <t>120744618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</si>
  <si>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</si>
  <si>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</si>
  <si>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15*34,3</t>
  </si>
  <si>
    <t>9</t>
  </si>
  <si>
    <t>171201231</t>
  </si>
  <si>
    <t>Poplatek za uložení zeminy a kamení na recyklační skládce (skládkovné) kód odpadu 17 05 04</t>
  </si>
  <si>
    <t>t</t>
  </si>
  <si>
    <t>-1017895646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</si>
  <si>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</si>
  <si>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</si>
  <si>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1,8*34,3</t>
  </si>
  <si>
    <t>10</t>
  </si>
  <si>
    <t>171251201</t>
  </si>
  <si>
    <t>Uložení sypaniny na skládky nebo meziskládky</t>
  </si>
  <si>
    <t>1092375091</t>
  </si>
  <si>
    <t>Uložení sypaniny na skládky nebo meziskládky bez hutnění s upravením uložené sypaniny do předepsaného tvaru</t>
  </si>
  <si>
    <t>https://podminky.urs.cz/item/CS_URS_2025_01/171251201</t>
  </si>
  <si>
    <t>11</t>
  </si>
  <si>
    <t>174151101</t>
  </si>
  <si>
    <t>Zásyp jam, šachet rýh nebo kolem objektů sypaninou se zhutněním</t>
  </si>
  <si>
    <t>-368653823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</si>
  <si>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</si>
  <si>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</si>
  <si>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"DV - ŠD" 7*((1,7*1,7*2,5)-(2,5*0,93))</t>
  </si>
  <si>
    <t>M</t>
  </si>
  <si>
    <t>58344171</t>
  </si>
  <si>
    <t>štěrkodrť frakce 0/32</t>
  </si>
  <si>
    <t>-878828053</t>
  </si>
  <si>
    <t>"DV - ŠD" 7*((1,7*1,7*2,5)-(2,5*0,93))*2</t>
  </si>
  <si>
    <t>13</t>
  </si>
  <si>
    <t>181951112</t>
  </si>
  <si>
    <t>Úprava pláně v hornině třídy těžitelnosti I skupiny 1 až 3 se zhutněním strojně</t>
  </si>
  <si>
    <t>476430894</t>
  </si>
  <si>
    <t>Úprava pláně vyrovnáním výškových rozdílů strojně v hornině třídy těžitelnosti I, skupiny 1 až 3 se zhutněním</t>
  </si>
  <si>
    <t>https://podminky.urs.cz/item/CS_URS_2025_01/181951112</t>
  </si>
  <si>
    <t>11+675</t>
  </si>
  <si>
    <t>Komunikace pozemní</t>
  </si>
  <si>
    <t>14</t>
  </si>
  <si>
    <t>564851111</t>
  </si>
  <si>
    <t>Podklad ze štěrkodrtě ŠD plochy přes 100 m2 tl 150 mm</t>
  </si>
  <si>
    <t>485467566</t>
  </si>
  <si>
    <t>Podklad ze štěrkodrti ŠD s rozprostřením a zhutněním plochy přes 100 m2, po zhutnění tl. 150 mm</t>
  </si>
  <si>
    <t>https://podminky.urs.cz/item/CS_URS_2025_01/564851111</t>
  </si>
  <si>
    <t>"nová kce ŠDa 0/63" 675+(0,45*195)</t>
  </si>
  <si>
    <t>15</t>
  </si>
  <si>
    <t>564861111</t>
  </si>
  <si>
    <t>Podklad ze štěrkodrtě ŠD plochy přes 100 m2 tl 200 mm</t>
  </si>
  <si>
    <t>116512844</t>
  </si>
  <si>
    <t>Podklad ze štěrkodrti ŠD s rozprostřením a zhutněním plochy přes 100 m2, po zhutnění tl. 200 mm</t>
  </si>
  <si>
    <t>https://podminky.urs.cz/item/CS_URS_2025_01/564861111</t>
  </si>
  <si>
    <t>"nová kce ŠDa 0/32" 675+(0,45*195)</t>
  </si>
  <si>
    <t>16</t>
  </si>
  <si>
    <t>565165112</t>
  </si>
  <si>
    <t>Asfaltový beton vrstva podkladní ACP 16 (obalované kamenivo OKS) tl 90 mm š do 3 m</t>
  </si>
  <si>
    <t>713076501</t>
  </si>
  <si>
    <t>Asfaltový beton vrstva podkladní ACP 16 (obalované kamenivo střednězrnné - OKS) s rozprostřením a zhutněním v pruhu šířky přes 1,5 do 3 m, po zhutnění tl. 90 mm</t>
  </si>
  <si>
    <t>https://podminky.urs.cz/item/CS_URS_2025_01/565165112</t>
  </si>
  <si>
    <t>"nová kce" 675</t>
  </si>
  <si>
    <t>17</t>
  </si>
  <si>
    <t>567132112</t>
  </si>
  <si>
    <t>Podklad ze směsi stmelené cementem SC C 8/10 (KSC I) tl 170 mm</t>
  </si>
  <si>
    <t>1878336166</t>
  </si>
  <si>
    <t>Podklad ze směsi stmelené cementem SC bez dilatačních spár, s rozprostřením a zhutněním SC C 8/10 (KSC I), po zhutnění tl. 170 mm</t>
  </si>
  <si>
    <t>https://podminky.urs.cz/item/CS_URS_2025_01/567132112</t>
  </si>
  <si>
    <t>"sanace u obrub" 11</t>
  </si>
  <si>
    <t>18</t>
  </si>
  <si>
    <t>573191111</t>
  </si>
  <si>
    <t>Postřik infiltrační kationaktivní emulzí v množství 1 kg/m2</t>
  </si>
  <si>
    <t>-2049570388</t>
  </si>
  <si>
    <t>Postřik infiltrační kationaktivní emulzí v množství 1,00 kg/m2</t>
  </si>
  <si>
    <t>https://podminky.urs.cz/item/CS_URS_2025_01/573191111</t>
  </si>
  <si>
    <t>"sanace u obrub 0,6kg/m2" 11</t>
  </si>
  <si>
    <t>"nová kce 0,6kg/m2" 675</t>
  </si>
  <si>
    <t>19</t>
  </si>
  <si>
    <t>573231106</t>
  </si>
  <si>
    <t>Postřik živičný spojovací ze silniční emulze v množství 0,30 kg/m2</t>
  </si>
  <si>
    <t>1489614490</t>
  </si>
  <si>
    <t>Postřik spojovací PS bez posypu kamenivem ze silniční emulze, v množství 0,30 kg/m2</t>
  </si>
  <si>
    <t>https://podminky.urs.cz/item/CS_URS_2025_01/573231106</t>
  </si>
  <si>
    <t>"napojení" 2*27</t>
  </si>
  <si>
    <t>20</t>
  </si>
  <si>
    <t>577134111</t>
  </si>
  <si>
    <t>Asfaltový beton vrstva obrusná ACO 11+ (ABS) tř. I tl 40 mm š do 3 m z nemodifikovaného asfaltu</t>
  </si>
  <si>
    <t>837132175</t>
  </si>
  <si>
    <t>Asfaltový beton vrstva obrusná ACO 11 (ABS) s rozprostřením a se zhutněním z nemodifikovaného asfaltu v pruhu šířky do 3 m tř. I (ACO 11+), po zhutnění tl. 40 mm</t>
  </si>
  <si>
    <t>https://podminky.urs.cz/item/CS_URS_2025_01/577134111</t>
  </si>
  <si>
    <t>577144141.R</t>
  </si>
  <si>
    <t>Asfaltový beton vrstva obrusná ACO 11 (ABS) s rozprostřením a se zhutněním asfaltu tl. 50 mm - RUČNÍ POKLÁDKA</t>
  </si>
  <si>
    <t>3685990</t>
  </si>
  <si>
    <t>PSC</t>
  </si>
  <si>
    <t xml:space="preserve">Poznámka k souboru cen:_x000d_
1. ČSN EN 13108-1 připouští pro ACO 11 pouze tl. 35 až 50 mm._x000d_
</t>
  </si>
  <si>
    <t>"nová kce sanace u obrub" 11</t>
  </si>
  <si>
    <t>"napojení" 27</t>
  </si>
  <si>
    <t>22</t>
  </si>
  <si>
    <t>577155142.R</t>
  </si>
  <si>
    <t>Asfaltový beton vrstva ložní ACP 16 (ABH) s rozprostřením a se zhutněním po zhutnění tl. 50 mm - RUČNÍ POKLÁDKA</t>
  </si>
  <si>
    <t>2050938990</t>
  </si>
  <si>
    <t xml:space="preserve">Poznámka k souboru cen:_x000d_
1. ČSN EN 13108-1 připouští pro ACL 16 pouze tl. 50 až 70 mm._x000d_
</t>
  </si>
  <si>
    <t>Trubní vedení</t>
  </si>
  <si>
    <t>23</t>
  </si>
  <si>
    <t>8959.R</t>
  </si>
  <si>
    <t>Vybourání stávající DV</t>
  </si>
  <si>
    <t>kus</t>
  </si>
  <si>
    <t>1722918847</t>
  </si>
  <si>
    <t>"obnova DV včetně naložení" 7</t>
  </si>
  <si>
    <t>24</t>
  </si>
  <si>
    <t>8959411.R</t>
  </si>
  <si>
    <t>Zřízení vpusti kanalizační uliční z betonových dílců typ UV-50 normální</t>
  </si>
  <si>
    <t>-328574820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</si>
  <si>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</si>
  <si>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"včetně dodání bet. dílců a pročištění přípojky" 7</t>
  </si>
  <si>
    <t>25</t>
  </si>
  <si>
    <t>899202211</t>
  </si>
  <si>
    <t>Demontáž mříží litinových včetně rámů hmotnosti přes 50 do 100 kg</t>
  </si>
  <si>
    <t>239681041</t>
  </si>
  <si>
    <t>Demontáž mříží litinových včetně rámů, hmotnosti jednotlivě přes 50 do 100 Kg</t>
  </si>
  <si>
    <t>https://podminky.urs.cz/item/CS_URS_2025_01/899202211</t>
  </si>
  <si>
    <t>"obnova DV" 7</t>
  </si>
  <si>
    <t>26</t>
  </si>
  <si>
    <t>899204112</t>
  </si>
  <si>
    <t>Osazení mříží litinových včetně rámů a košů na bahno pro třídu zatížení D400, E600</t>
  </si>
  <si>
    <t>1609623407</t>
  </si>
  <si>
    <t>https://podminky.urs.cz/item/CS_URS_2025_01/899204112</t>
  </si>
  <si>
    <t>27</t>
  </si>
  <si>
    <t>55242320</t>
  </si>
  <si>
    <t>mříž vtoková litinová plochá 500x500mm</t>
  </si>
  <si>
    <t>-1659253825</t>
  </si>
  <si>
    <t>28</t>
  </si>
  <si>
    <t>55241001</t>
  </si>
  <si>
    <t>koš kalový pod kruhovou mříž - těžký</t>
  </si>
  <si>
    <t>-1364077656</t>
  </si>
  <si>
    <t>29</t>
  </si>
  <si>
    <t>899331111</t>
  </si>
  <si>
    <t>Výšková úprava uličního vstupu nebo vpusti do 200 mm zvýšením poklopu</t>
  </si>
  <si>
    <t>1953510809</t>
  </si>
  <si>
    <t>Ostatní konstrukce a práce, bourání</t>
  </si>
  <si>
    <t>30</t>
  </si>
  <si>
    <t>916111122</t>
  </si>
  <si>
    <t>Osazení obruby z drobných kostek bez boční opěry do lože z betonu prostého</t>
  </si>
  <si>
    <t>1869766780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</si>
  <si>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</si>
  <si>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https://podminky.urs.cz/item/CS_URS_2025_01/916111122</t>
  </si>
  <si>
    <t>"nový II.řádek" 2*(195+13)</t>
  </si>
  <si>
    <t>31</t>
  </si>
  <si>
    <t>58381007</t>
  </si>
  <si>
    <t>kostka štípaná dlažební žula drobná 8/10</t>
  </si>
  <si>
    <t>-228506425</t>
  </si>
  <si>
    <t>416*0,102 'Přepočtené koeficientem množství</t>
  </si>
  <si>
    <t>32</t>
  </si>
  <si>
    <t>916131213</t>
  </si>
  <si>
    <t>Osazení silničního obrubníku betonového stojatého s boční opěrou do lože z betonu prostého</t>
  </si>
  <si>
    <t>1079503155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</si>
  <si>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</si>
  <si>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</si>
  <si>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33</t>
  </si>
  <si>
    <t>59217029</t>
  </si>
  <si>
    <t>obrubník silniční betonový nájezdový 1000x150x150mm</t>
  </si>
  <si>
    <t>1293596852</t>
  </si>
  <si>
    <t>"13+3%" 14</t>
  </si>
  <si>
    <t>34</t>
  </si>
  <si>
    <t>916991121</t>
  </si>
  <si>
    <t>Lože pod obrubníky, krajníky nebo obruby z dlažebních kostek z betonu prostého</t>
  </si>
  <si>
    <t>-163558626</t>
  </si>
  <si>
    <t>https://podminky.urs.cz/item/CS_URS_2025_01/916991121</t>
  </si>
  <si>
    <t>"II.řádek" 0,05*0,2*(195+13)</t>
  </si>
  <si>
    <t>"silniční obruba" 0,05*0,25*13</t>
  </si>
  <si>
    <t>35</t>
  </si>
  <si>
    <t>919732211</t>
  </si>
  <si>
    <t>Styčná spára napojení nového živičného povrchu na stávající za tepla š 15 mm hl 25 mm s prořezáním</t>
  </si>
  <si>
    <t>196555094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</si>
  <si>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</si>
  <si>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https://podminky.urs.cz/item/CS_URS_2025_01/919732211</t>
  </si>
  <si>
    <t>"napojení" 15+11+30+4,5</t>
  </si>
  <si>
    <t>36</t>
  </si>
  <si>
    <t>919735112</t>
  </si>
  <si>
    <t>Řezání stávajícího živičného krytu hl přes 50 do 100 mm</t>
  </si>
  <si>
    <t>1271275858</t>
  </si>
  <si>
    <t>Řezání stávajícího živičného krytu nebo podkladu hloubky přes 50 do 100 mm</t>
  </si>
  <si>
    <t>https://podminky.urs.cz/item/CS_URS_2025_01/919735112</t>
  </si>
  <si>
    <t>"asfalt tl.100mm" 15+11+30</t>
  </si>
  <si>
    <t>37</t>
  </si>
  <si>
    <t>919735126</t>
  </si>
  <si>
    <t>Řezání stávajícího betonového krytu hl přes 250 do 300 mm</t>
  </si>
  <si>
    <t>331351682</t>
  </si>
  <si>
    <t>Řezání stávajícího betonového krytu nebo podkladu hloubky přes 250 do 300 mm</t>
  </si>
  <si>
    <t>https://podminky.urs.cz/item/CS_URS_2025_01/919735126</t>
  </si>
  <si>
    <t>"bet. tl.300mm" 4,5</t>
  </si>
  <si>
    <t>997</t>
  </si>
  <si>
    <t>Přesun sutě</t>
  </si>
  <si>
    <t>38</t>
  </si>
  <si>
    <t>997211511</t>
  </si>
  <si>
    <t>Vodorovná doprava suti po suchu na vzdálenost do 1 km</t>
  </si>
  <si>
    <t>-2074519735</t>
  </si>
  <si>
    <t>Vodorovná doprava suti nebo vybouraných hmot suti se složením a hrubým urovnáním, na vzdálenost do 1 km</t>
  </si>
  <si>
    <t>https://podminky.urs.cz/item/CS_URS_2025_01/997211511</t>
  </si>
  <si>
    <t>beton</t>
  </si>
  <si>
    <t>"stávající II.řádek včetně patky" (2*(15+13))*0,115</t>
  </si>
  <si>
    <t>"obnova DV včetně naložení" 7*1,5</t>
  </si>
  <si>
    <t>železobeton</t>
  </si>
  <si>
    <t>"ŽB tl.300mm" 650*0,3*2,5</t>
  </si>
  <si>
    <t>kamenivo</t>
  </si>
  <si>
    <t>"odkop kce ŠD tl.170mm" 11*0,17*2</t>
  </si>
  <si>
    <t>"odkop kce ŠD tl.180mm" 650*0,18*2</t>
  </si>
  <si>
    <t>"odkop kce ŠD tl.380mm" 25*0,38*2</t>
  </si>
  <si>
    <t>asfalt</t>
  </si>
  <si>
    <t>"asfalt tl.100mm" (11+27+25)*0,1*2,4</t>
  </si>
  <si>
    <t>39</t>
  </si>
  <si>
    <t>997211519</t>
  </si>
  <si>
    <t>Příplatek ZKD 1 km u vodorovné dopravy suti</t>
  </si>
  <si>
    <t>1550029302</t>
  </si>
  <si>
    <t>Vodorovná doprava suti nebo vybouraných hmot suti se složením a hrubým urovnáním, na vzdálenost Příplatek k ceně za každý další započatý 1 km přes 1 km</t>
  </si>
  <si>
    <t>https://podminky.urs.cz/item/CS_URS_2025_01/997211519</t>
  </si>
  <si>
    <t>24*776,3</t>
  </si>
  <si>
    <t>40</t>
  </si>
  <si>
    <t>997221861</t>
  </si>
  <si>
    <t>Poplatek za uložení na recyklační skládce (skládkovné) stavebního odpadu z prostého betonu pod kódem 17 01 01</t>
  </si>
  <si>
    <t>1409949381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</si>
  <si>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</si>
  <si>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</si>
  <si>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6,44+10,5</t>
  </si>
  <si>
    <t>41</t>
  </si>
  <si>
    <t>997221862</t>
  </si>
  <si>
    <t>Poplatek za uložení na recyklační skládce (skládkovné) stavebního odpadu z armovaného betonu pod kódem 17 01 01</t>
  </si>
  <si>
    <t>717233454</t>
  </si>
  <si>
    <t>Poplatek za uložení stavebního odpadu na recyklační skládce (skládkovné) z armovaného betonu zatříděného do Katalogu odpadů pod kódem 17 01 01</t>
  </si>
  <si>
    <t>https://podminky.urs.cz/item/CS_URS_2025_01/997221862</t>
  </si>
  <si>
    <t>487,5</t>
  </si>
  <si>
    <t>42</t>
  </si>
  <si>
    <t>997221873</t>
  </si>
  <si>
    <t>Poplatek za uložení na recyklační skládce (skládkovné) stavebního odpadu zeminy a kamení zatříděného do Katalogu odpadů pod kódem 17 05 04</t>
  </si>
  <si>
    <t>-1317255236</t>
  </si>
  <si>
    <t>https://podminky.urs.cz/item/CS_URS_2025_01/997221873</t>
  </si>
  <si>
    <t>3,74+234+19</t>
  </si>
  <si>
    <t>43</t>
  </si>
  <si>
    <t>997221875</t>
  </si>
  <si>
    <t>Poplatek za uložení na recyklační skládce (skládkovné) stavebního odpadu asfaltového bez obsahu dehtu zatříděného do Katalogu odpadů pod kódem 17 03 02</t>
  </si>
  <si>
    <t>-1374023851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</si>
  <si>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</si>
  <si>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</si>
  <si>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15,12</t>
  </si>
  <si>
    <t>998</t>
  </si>
  <si>
    <t>Přesun hmot</t>
  </si>
  <si>
    <t>44</t>
  </si>
  <si>
    <t>998225111</t>
  </si>
  <si>
    <t>Přesun hmot pro pozemní komunikace s krytem z kamene, monolitickým betonovým nebo živičným</t>
  </si>
  <si>
    <t>-1831625669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</si>
  <si>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</si>
  <si>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</si>
  <si>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SO 102 - Chodníky</t>
  </si>
  <si>
    <t>113106123</t>
  </si>
  <si>
    <t>Rozebrání dlažeb ze zámkových dlaždic komunikací pro pěší ručně</t>
  </si>
  <si>
    <t>-1344165917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</si>
  <si>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</si>
  <si>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https://podminky.urs.cz/item/CS_URS_2025_01/113106123</t>
  </si>
  <si>
    <t>"stávající dlažba chodníku tl.80mm" 8</t>
  </si>
  <si>
    <t>"předláždění" 12,5</t>
  </si>
  <si>
    <t>-1098713152</t>
  </si>
  <si>
    <t>"odkop kce ŠD tl.170mm" 353</t>
  </si>
  <si>
    <t>113107230</t>
  </si>
  <si>
    <t>Odstranění podkladu z betonu prostého tl do 100 mm strojně pl přes 200 m2</t>
  </si>
  <si>
    <t>-1416861892</t>
  </si>
  <si>
    <t>Odstranění podkladů nebo krytů strojně plochy jednotlivě přes 200 m2 s přemístěním hmot na skládku na vzdálenost do 20 m nebo s naložením na dopravní prostředek z betonu prostého, o tl. vrstvy do 100 mm</t>
  </si>
  <si>
    <t>https://podminky.urs.cz/item/CS_URS_2025_01/113107230</t>
  </si>
  <si>
    <t>"bet. podklad chodníku tl.100mm" 353</t>
  </si>
  <si>
    <t>113107241</t>
  </si>
  <si>
    <t>Odstranění podkladu živičného tl 50 mm strojně pl přes 200 m2</t>
  </si>
  <si>
    <t>2041575411</t>
  </si>
  <si>
    <t>Odstranění podkladů nebo krytů strojně plochy jednotlivě přes 200 m2 s přemístěním hmot na skládku na vzdálenost do 20 m nebo s naložením na dopravní prostředek živičných, o tl. vrstvy do 50 mm</t>
  </si>
  <si>
    <t>https://podminky.urs.cz/item/CS_URS_2025_01/113107241</t>
  </si>
  <si>
    <t>"asfalt. kryt chodníku tl.50mm" 353</t>
  </si>
  <si>
    <t>113107323</t>
  </si>
  <si>
    <t>Odstranění podkladu z kameniva drceného tl přes 200 do 300 mm strojně pl do 50 m2</t>
  </si>
  <si>
    <t>1297644516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</si>
  <si>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</si>
  <si>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https://podminky.urs.cz/item/CS_URS_2025_01/113107323</t>
  </si>
  <si>
    <t>"odkop kce ŠD tl.240mm" 8</t>
  </si>
  <si>
    <t>113107337</t>
  </si>
  <si>
    <t>Odstranění podkladu z betonu vyztuženého sítěmi tl přes 150 do 300 mm strojně pl do 50 m2</t>
  </si>
  <si>
    <t>-626762422</t>
  </si>
  <si>
    <t>Odstranění podkladů nebo krytů strojně plochy jednotlivě do 50 m2 s přemístěním hmot na skládku na vzdálenost do 3 m nebo s naložením na dopravní prostředek z betonu vyztuženého sítěmi, o tl. vrstvy přes 150 do 300 mm</t>
  </si>
  <si>
    <t>https://podminky.urs.cz/item/CS_URS_2025_01/113107337</t>
  </si>
  <si>
    <t>"ŽB tl.300mm" 9</t>
  </si>
  <si>
    <t>113202111</t>
  </si>
  <si>
    <t>Vytrhání obrub krajníků obrubníků stojatých</t>
  </si>
  <si>
    <t>281504762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</si>
  <si>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</si>
  <si>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</si>
  <si>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"obruba" 83+98+80+85</t>
  </si>
  <si>
    <t>122251501</t>
  </si>
  <si>
    <t>Odkopávky a prokopávky zapažené v hornině třídy těžitelnosti I skupiny 3 objem do 20 m3 strojně</t>
  </si>
  <si>
    <t>-1804226492</t>
  </si>
  <si>
    <t>Odkopávky a prokopávky zapažené strojně v hornině třídy těžitelnosti I skupiny 3 do 20 m3</t>
  </si>
  <si>
    <t>https://podminky.urs.cz/item/CS_URS_2025_01/122251501</t>
  </si>
  <si>
    <t>"odkop pro ohumusování tl.100mm" 0,1*70</t>
  </si>
  <si>
    <t>1221878114</t>
  </si>
  <si>
    <t>-1075645059</t>
  </si>
  <si>
    <t>15*7</t>
  </si>
  <si>
    <t>-1307854304</t>
  </si>
  <si>
    <t>1,8*7</t>
  </si>
  <si>
    <t>-886907710</t>
  </si>
  <si>
    <t>-1077494792</t>
  </si>
  <si>
    <t>"dosyp k obrubě - zemina" 0,06*152</t>
  </si>
  <si>
    <t>10364100</t>
  </si>
  <si>
    <t>zemina pro terénní úpravy - tříděná</t>
  </si>
  <si>
    <t>301852002</t>
  </si>
  <si>
    <t>0,06*152*1,8</t>
  </si>
  <si>
    <t>181351003</t>
  </si>
  <si>
    <t>Rozprostření ornice tl vrstvy do 200 mm pl do 100 m2 v rovině nebo ve svahu do 1:5 strojně</t>
  </si>
  <si>
    <t>1180446864</t>
  </si>
  <si>
    <t>Rozprostření a urovnání ornice v rovině nebo ve svahu sklonu do 1:5 strojně při souvislé ploše do 100 m2, tl. vrstvy do 200 mm</t>
  </si>
  <si>
    <t>https://podminky.urs.cz/item/CS_URS_2025_01/181351003</t>
  </si>
  <si>
    <t>"ohumusování tl.100mm" 70</t>
  </si>
  <si>
    <t>10364101</t>
  </si>
  <si>
    <t>zemina pro terénní úpravy - ornice</t>
  </si>
  <si>
    <t>2105345034</t>
  </si>
  <si>
    <t>0,1*70*1,8</t>
  </si>
  <si>
    <t>181411131</t>
  </si>
  <si>
    <t>Založení parkového trávníku výsevem pl do 1000 m2 v rovině a ve svahu do 1:5</t>
  </si>
  <si>
    <t>-1440531385</t>
  </si>
  <si>
    <t>Založení trávníku na půdě předem připravené plochy do 1000 m2 výsevem včetně utažení parkového v rovině nebo na svahu do 1:5</t>
  </si>
  <si>
    <t>https://podminky.urs.cz/item/CS_URS_2025_01/181411131</t>
  </si>
  <si>
    <t>"zatravnění" 70</t>
  </si>
  <si>
    <t>00572410</t>
  </si>
  <si>
    <t>osivo směs travní parková</t>
  </si>
  <si>
    <t>kg</t>
  </si>
  <si>
    <t>-2059494943</t>
  </si>
  <si>
    <t>70*0,04</t>
  </si>
  <si>
    <t>-425129986</t>
  </si>
  <si>
    <t>564821011</t>
  </si>
  <si>
    <t>Podklad ze štěrkodrtě ŠD plochy do 100 m2 tl 80 mm</t>
  </si>
  <si>
    <t>-2108228645</t>
  </si>
  <si>
    <t>Podklad ze štěrkodrti ŠD s rozprostřením a zhutněním plochy jednotlivě do 100 m2, po zhutnění tl. 80 mm</t>
  </si>
  <si>
    <t>https://podminky.urs.cz/item/CS_URS_2025_01/564821011</t>
  </si>
  <si>
    <t>"doplnění kce v místě prodloužení chodníku u trafostanice ŠDa 0/32" 9</t>
  </si>
  <si>
    <t>-1439257462</t>
  </si>
  <si>
    <t>"nová kce ŠDa 0/32" 370</t>
  </si>
  <si>
    <t>596211110</t>
  </si>
  <si>
    <t>Kladení zámkové dlažby komunikací pro pěší ručně tl 60 mm skupiny A pl do 50 m2</t>
  </si>
  <si>
    <t>1660543268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</si>
  <si>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</si>
  <si>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</si>
  <si>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596211213</t>
  </si>
  <si>
    <t>Kladení zámkové dlažby komunikací pro pěší ručně tl 80 mm skupiny A pl přes 300 m2</t>
  </si>
  <si>
    <t>205222154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</si>
  <si>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</si>
  <si>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https://podminky.urs.cz/item/CS_URS_2025_01/596211213</t>
  </si>
  <si>
    <t>"nová kce" 370</t>
  </si>
  <si>
    <t>59245020</t>
  </si>
  <si>
    <t>dlažba skladebná betonová 200x100mm tl 80mm přírodní</t>
  </si>
  <si>
    <t>711784871</t>
  </si>
  <si>
    <t>351,5</t>
  </si>
  <si>
    <t>351,5*1,01 'Přepočtené koeficientem množství</t>
  </si>
  <si>
    <t>59245226</t>
  </si>
  <si>
    <t>dlažba pro nevidomé betonová 200x100mm tl 80mm barevná</t>
  </si>
  <si>
    <t>1156084730</t>
  </si>
  <si>
    <t>18,5</t>
  </si>
  <si>
    <t>18,5*1,01 'Přepočtené koeficientem množství</t>
  </si>
  <si>
    <t>596991112</t>
  </si>
  <si>
    <t>Řezání betonové, kameninové a kamenné dlažby do oblouku tl přes 60 do 80 mm</t>
  </si>
  <si>
    <t>-951206057</t>
  </si>
  <si>
    <t>Řezání betonové, kameninové nebo kamenné dlažby do oblouku tloušťky dlažby přes 60 do 80 mm</t>
  </si>
  <si>
    <t>https://podminky.urs.cz/item/CS_URS_2025_01/596991112</t>
  </si>
  <si>
    <t>899431111</t>
  </si>
  <si>
    <t>Výšková úprava uličního vstupu nebo vpusti do 200 mm zvýšením krycího hrnce, šoupěte nebo hydrantu</t>
  </si>
  <si>
    <t>-2125470181</t>
  </si>
  <si>
    <t>Výšková úprava uličního vstupu nebo vpusti do 200 mm zvýšením krycího hrnce, šoupěte nebo hydrantu bez úpravy armatur</t>
  </si>
  <si>
    <t>-618784717</t>
  </si>
  <si>
    <t>136,9+37,9+9+10</t>
  </si>
  <si>
    <t>59217031</t>
  </si>
  <si>
    <t>obrubník silniční betonový 1000x150x250mm</t>
  </si>
  <si>
    <t>513010607</t>
  </si>
  <si>
    <t>"136,9+3%" 141</t>
  </si>
  <si>
    <t>-952879957</t>
  </si>
  <si>
    <t>"37,9+3%" 39</t>
  </si>
  <si>
    <t>59217030</t>
  </si>
  <si>
    <t>obrubník silniční betonový přechodový 1000x150x150-250mm</t>
  </si>
  <si>
    <t>636751230</t>
  </si>
  <si>
    <t>"LV" 9</t>
  </si>
  <si>
    <t>"PV" 10</t>
  </si>
  <si>
    <t>916231213</t>
  </si>
  <si>
    <t>Osazení chodníkového obrubníku betonového stojatého s boční opěrou do lože z betonu prostého</t>
  </si>
  <si>
    <t>-1063297695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</si>
  <si>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</si>
  <si>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https://podminky.urs.cz/item/CS_URS_2025_01/916231213</t>
  </si>
  <si>
    <t>"nová obruba" 152</t>
  </si>
  <si>
    <t>59217017</t>
  </si>
  <si>
    <t>obrubník betonový chodníkový 1000x100x250mm</t>
  </si>
  <si>
    <t>853662768</t>
  </si>
  <si>
    <t>"152+3%" 157</t>
  </si>
  <si>
    <t>175051057</t>
  </si>
  <si>
    <t>"chodníková obruba" 0,05*0,3*152</t>
  </si>
  <si>
    <t>"silniční obruba" 0,05*0,25*193,8</t>
  </si>
  <si>
    <t>919735122</t>
  </si>
  <si>
    <t>Řezání stávajícího betonového krytu hl přes 50 do 100 mm</t>
  </si>
  <si>
    <t>-1580923598</t>
  </si>
  <si>
    <t>Řezání stávajícího betonového krytu nebo podkladu hloubky přes 50 do 100 mm</t>
  </si>
  <si>
    <t>https://podminky.urs.cz/item/CS_URS_2025_01/919735122</t>
  </si>
  <si>
    <t>"bet. tl. 100mm" 30</t>
  </si>
  <si>
    <t>-1430786400</t>
  </si>
  <si>
    <t>"bet. tl.300mm" 10</t>
  </si>
  <si>
    <t>979054451</t>
  </si>
  <si>
    <t>Očištění vybouraných zámkových dlaždic s původním spárováním z kameniva těženého</t>
  </si>
  <si>
    <t>-1345497017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</si>
  <si>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</si>
  <si>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https://podminky.urs.cz/item/CS_URS_2025_01/979054451</t>
  </si>
  <si>
    <t>2018065553</t>
  </si>
  <si>
    <t>"stávající dlažba chodníku tl.80mm" 8*0,08*2,2</t>
  </si>
  <si>
    <t>"bet. podklad chodníku tl.100mm" 353*0,1*2,2</t>
  </si>
  <si>
    <t>"obruba" (83+98+80+85)*0,205</t>
  </si>
  <si>
    <t>"ŽB tl.300mm" 9*0,3*2,5</t>
  </si>
  <si>
    <t>"odkop kce ŠD tl.170mm" 353*0,17*2</t>
  </si>
  <si>
    <t>"odkop kce ŠD tl.240mm" 8*0,24*2</t>
  </si>
  <si>
    <t>"asfalt. kryt chodníku tl.50mm" 353*0,05*2,4</t>
  </si>
  <si>
    <t>-1662424342</t>
  </si>
  <si>
    <t>24*322,968</t>
  </si>
  <si>
    <t>522132787</t>
  </si>
  <si>
    <t>1,408+77,66+70,93</t>
  </si>
  <si>
    <t>913413290</t>
  </si>
  <si>
    <t>6,75</t>
  </si>
  <si>
    <t>1074652065</t>
  </si>
  <si>
    <t>120,02+3,84</t>
  </si>
  <si>
    <t>1730521955</t>
  </si>
  <si>
    <t>42,36</t>
  </si>
  <si>
    <t>998223011</t>
  </si>
  <si>
    <t>Přesun hmot pro pozemní komunikace s krytem dlážděným</t>
  </si>
  <si>
    <t>924796410</t>
  </si>
  <si>
    <t>Přesun hmot pro pozemní komunikace s krytem dlážděným dopravní vzdálenost do 200 m jakékoliv délky objektu</t>
  </si>
  <si>
    <t>https://podminky.urs.cz/item/CS_URS_2025_01/998223011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</si>
  <si>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</si>
  <si>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</si>
  <si>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</si>
  <si>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</si>
  <si>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</si>
  <si>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</si>
  <si>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</si>
  <si>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</si>
  <si>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</si>
  <si>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</si>
  <si>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1693731439</t>
  </si>
  <si>
    <t>012103000</t>
  </si>
  <si>
    <t>Geodetické práce před výstavbou</t>
  </si>
  <si>
    <t>612105340</t>
  </si>
  <si>
    <t>012303000</t>
  </si>
  <si>
    <t>Geodetické práce po výstavbě</t>
  </si>
  <si>
    <t>1576340476</t>
  </si>
  <si>
    <t>013254000</t>
  </si>
  <si>
    <t>Dokumentace skutečného provedení stavby</t>
  </si>
  <si>
    <t>1342860710</t>
  </si>
  <si>
    <t>VRN3</t>
  </si>
  <si>
    <t>Zařízení staveniště</t>
  </si>
  <si>
    <t>032002000</t>
  </si>
  <si>
    <t>Vybavení staveniště</t>
  </si>
  <si>
    <t>-1811411562</t>
  </si>
  <si>
    <t>034303000</t>
  </si>
  <si>
    <t>Dopravní značení na staveništi</t>
  </si>
  <si>
    <t>1994092119</t>
  </si>
  <si>
    <t>039002000</t>
  </si>
  <si>
    <t>Zrušení zařízení staveniště</t>
  </si>
  <si>
    <t>304948211</t>
  </si>
  <si>
    <t>VRN4</t>
  </si>
  <si>
    <t>Inženýrská činnost</t>
  </si>
  <si>
    <t>043194000</t>
  </si>
  <si>
    <t>Ostatní zkoušky</t>
  </si>
  <si>
    <t>2004348561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</si>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</sst>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182" TargetMode="External" /><Relationship Id="rId2" Type="http://schemas.openxmlformats.org/officeDocument/2006/relationships/hyperlink" Target="https://podminky.urs.cz/item/CS_URS_2025_01/113107222" TargetMode="External" /><Relationship Id="rId3" Type="http://schemas.openxmlformats.org/officeDocument/2006/relationships/hyperlink" Target="https://podminky.urs.cz/item/CS_URS_2025_01/113107237" TargetMode="External" /><Relationship Id="rId4" Type="http://schemas.openxmlformats.org/officeDocument/2006/relationships/hyperlink" Target="https://podminky.urs.cz/item/CS_URS_2025_01/113107324" TargetMode="External" /><Relationship Id="rId5" Type="http://schemas.openxmlformats.org/officeDocument/2006/relationships/hyperlink" Target="https://podminky.urs.cz/item/CS_URS_2025_01/113203111" TargetMode="External" /><Relationship Id="rId6" Type="http://schemas.openxmlformats.org/officeDocument/2006/relationships/hyperlink" Target="https://podminky.urs.cz/item/CS_URS_2025_01/131251202" TargetMode="External" /><Relationship Id="rId7" Type="http://schemas.openxmlformats.org/officeDocument/2006/relationships/hyperlink" Target="https://podminky.urs.cz/item/CS_URS_2025_01/162751117" TargetMode="External" /><Relationship Id="rId8" Type="http://schemas.openxmlformats.org/officeDocument/2006/relationships/hyperlink" Target="https://podminky.urs.cz/item/CS_URS_2025_01/162751119" TargetMode="External" /><Relationship Id="rId9" Type="http://schemas.openxmlformats.org/officeDocument/2006/relationships/hyperlink" Target="https://podminky.urs.cz/item/CS_URS_2025_01/171201231" TargetMode="External" /><Relationship Id="rId10" Type="http://schemas.openxmlformats.org/officeDocument/2006/relationships/hyperlink" Target="https://podminky.urs.cz/item/CS_URS_2025_01/171251201" TargetMode="External" /><Relationship Id="rId11" Type="http://schemas.openxmlformats.org/officeDocument/2006/relationships/hyperlink" Target="https://podminky.urs.cz/item/CS_URS_2025_01/174151101" TargetMode="External" /><Relationship Id="rId12" Type="http://schemas.openxmlformats.org/officeDocument/2006/relationships/hyperlink" Target="https://podminky.urs.cz/item/CS_URS_2025_01/181951112" TargetMode="External" /><Relationship Id="rId13" Type="http://schemas.openxmlformats.org/officeDocument/2006/relationships/hyperlink" Target="https://podminky.urs.cz/item/CS_URS_2025_01/564851111" TargetMode="External" /><Relationship Id="rId14" Type="http://schemas.openxmlformats.org/officeDocument/2006/relationships/hyperlink" Target="https://podminky.urs.cz/item/CS_URS_2025_01/564861111" TargetMode="External" /><Relationship Id="rId15" Type="http://schemas.openxmlformats.org/officeDocument/2006/relationships/hyperlink" Target="https://podminky.urs.cz/item/CS_URS_2025_01/565165112" TargetMode="External" /><Relationship Id="rId16" Type="http://schemas.openxmlformats.org/officeDocument/2006/relationships/hyperlink" Target="https://podminky.urs.cz/item/CS_URS_2025_01/567132112" TargetMode="External" /><Relationship Id="rId17" Type="http://schemas.openxmlformats.org/officeDocument/2006/relationships/hyperlink" Target="https://podminky.urs.cz/item/CS_URS_2025_01/573191111" TargetMode="External" /><Relationship Id="rId18" Type="http://schemas.openxmlformats.org/officeDocument/2006/relationships/hyperlink" Target="https://podminky.urs.cz/item/CS_URS_2025_01/573231106" TargetMode="External" /><Relationship Id="rId19" Type="http://schemas.openxmlformats.org/officeDocument/2006/relationships/hyperlink" Target="https://podminky.urs.cz/item/CS_URS_2025_01/577134111" TargetMode="External" /><Relationship Id="rId20" Type="http://schemas.openxmlformats.org/officeDocument/2006/relationships/hyperlink" Target="https://podminky.urs.cz/item/CS_URS_2025_01/899202211" TargetMode="External" /><Relationship Id="rId21" Type="http://schemas.openxmlformats.org/officeDocument/2006/relationships/hyperlink" Target="https://podminky.urs.cz/item/CS_URS_2025_01/899204112" TargetMode="External" /><Relationship Id="rId22" Type="http://schemas.openxmlformats.org/officeDocument/2006/relationships/hyperlink" Target="https://podminky.urs.cz/item/CS_URS_2025_01/916111122" TargetMode="External" /><Relationship Id="rId23" Type="http://schemas.openxmlformats.org/officeDocument/2006/relationships/hyperlink" Target="https://podminky.urs.cz/item/CS_URS_2025_01/916131213" TargetMode="External" /><Relationship Id="rId24" Type="http://schemas.openxmlformats.org/officeDocument/2006/relationships/hyperlink" Target="https://podminky.urs.cz/item/CS_URS_2025_01/916991121" TargetMode="External" /><Relationship Id="rId25" Type="http://schemas.openxmlformats.org/officeDocument/2006/relationships/hyperlink" Target="https://podminky.urs.cz/item/CS_URS_2025_01/919732211" TargetMode="External" /><Relationship Id="rId26" Type="http://schemas.openxmlformats.org/officeDocument/2006/relationships/hyperlink" Target="https://podminky.urs.cz/item/CS_URS_2025_01/919735112" TargetMode="External" /><Relationship Id="rId27" Type="http://schemas.openxmlformats.org/officeDocument/2006/relationships/hyperlink" Target="https://podminky.urs.cz/item/CS_URS_2025_01/919735126" TargetMode="External" /><Relationship Id="rId28" Type="http://schemas.openxmlformats.org/officeDocument/2006/relationships/hyperlink" Target="https://podminky.urs.cz/item/CS_URS_2025_01/997211511" TargetMode="External" /><Relationship Id="rId29" Type="http://schemas.openxmlformats.org/officeDocument/2006/relationships/hyperlink" Target="https://podminky.urs.cz/item/CS_URS_2025_01/997211519" TargetMode="External" /><Relationship Id="rId30" Type="http://schemas.openxmlformats.org/officeDocument/2006/relationships/hyperlink" Target="https://podminky.urs.cz/item/CS_URS_2025_01/997221861" TargetMode="External" /><Relationship Id="rId31" Type="http://schemas.openxmlformats.org/officeDocument/2006/relationships/hyperlink" Target="https://podminky.urs.cz/item/CS_URS_2025_01/997221862" TargetMode="External" /><Relationship Id="rId32" Type="http://schemas.openxmlformats.org/officeDocument/2006/relationships/hyperlink" Target="https://podminky.urs.cz/item/CS_URS_2025_01/997221873" TargetMode="External" /><Relationship Id="rId33" Type="http://schemas.openxmlformats.org/officeDocument/2006/relationships/hyperlink" Target="https://podminky.urs.cz/item/CS_URS_2025_01/997221875" TargetMode="External" /><Relationship Id="rId34" Type="http://schemas.openxmlformats.org/officeDocument/2006/relationships/hyperlink" Target="https://podminky.urs.cz/item/CS_URS_2025_01/998225111" TargetMode="External" /><Relationship Id="rId3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13107222" TargetMode="External" /><Relationship Id="rId3" Type="http://schemas.openxmlformats.org/officeDocument/2006/relationships/hyperlink" Target="https://podminky.urs.cz/item/CS_URS_2025_01/113107230" TargetMode="External" /><Relationship Id="rId4" Type="http://schemas.openxmlformats.org/officeDocument/2006/relationships/hyperlink" Target="https://podminky.urs.cz/item/CS_URS_2025_01/113107241" TargetMode="External" /><Relationship Id="rId5" Type="http://schemas.openxmlformats.org/officeDocument/2006/relationships/hyperlink" Target="https://podminky.urs.cz/item/CS_URS_2025_01/113107323" TargetMode="External" /><Relationship Id="rId6" Type="http://schemas.openxmlformats.org/officeDocument/2006/relationships/hyperlink" Target="https://podminky.urs.cz/item/CS_URS_2025_01/113107337" TargetMode="External" /><Relationship Id="rId7" Type="http://schemas.openxmlformats.org/officeDocument/2006/relationships/hyperlink" Target="https://podminky.urs.cz/item/CS_URS_2025_01/113202111" TargetMode="External" /><Relationship Id="rId8" Type="http://schemas.openxmlformats.org/officeDocument/2006/relationships/hyperlink" Target="https://podminky.urs.cz/item/CS_URS_2025_01/122251501" TargetMode="External" /><Relationship Id="rId9" Type="http://schemas.openxmlformats.org/officeDocument/2006/relationships/hyperlink" Target="https://podminky.urs.cz/item/CS_URS_2025_01/162751117" TargetMode="External" /><Relationship Id="rId10" Type="http://schemas.openxmlformats.org/officeDocument/2006/relationships/hyperlink" Target="https://podminky.urs.cz/item/CS_URS_2025_01/162751119" TargetMode="External" /><Relationship Id="rId11" Type="http://schemas.openxmlformats.org/officeDocument/2006/relationships/hyperlink" Target="https://podminky.urs.cz/item/CS_URS_2025_01/171201231" TargetMode="External" /><Relationship Id="rId12" Type="http://schemas.openxmlformats.org/officeDocument/2006/relationships/hyperlink" Target="https://podminky.urs.cz/item/CS_URS_2025_01/171251201" TargetMode="External" /><Relationship Id="rId13" Type="http://schemas.openxmlformats.org/officeDocument/2006/relationships/hyperlink" Target="https://podminky.urs.cz/item/CS_URS_2025_01/174151101" TargetMode="External" /><Relationship Id="rId14" Type="http://schemas.openxmlformats.org/officeDocument/2006/relationships/hyperlink" Target="https://podminky.urs.cz/item/CS_URS_2025_01/181351003" TargetMode="External" /><Relationship Id="rId15" Type="http://schemas.openxmlformats.org/officeDocument/2006/relationships/hyperlink" Target="https://podminky.urs.cz/item/CS_URS_2025_01/181411131" TargetMode="External" /><Relationship Id="rId16" Type="http://schemas.openxmlformats.org/officeDocument/2006/relationships/hyperlink" Target="https://podminky.urs.cz/item/CS_URS_2025_01/181951112" TargetMode="External" /><Relationship Id="rId17" Type="http://schemas.openxmlformats.org/officeDocument/2006/relationships/hyperlink" Target="https://podminky.urs.cz/item/CS_URS_2025_01/564821011" TargetMode="External" /><Relationship Id="rId18" Type="http://schemas.openxmlformats.org/officeDocument/2006/relationships/hyperlink" Target="https://podminky.urs.cz/item/CS_URS_2025_01/564861111" TargetMode="External" /><Relationship Id="rId19" Type="http://schemas.openxmlformats.org/officeDocument/2006/relationships/hyperlink" Target="https://podminky.urs.cz/item/CS_URS_2025_01/596211110" TargetMode="External" /><Relationship Id="rId20" Type="http://schemas.openxmlformats.org/officeDocument/2006/relationships/hyperlink" Target="https://podminky.urs.cz/item/CS_URS_2025_01/596211213" TargetMode="External" /><Relationship Id="rId21" Type="http://schemas.openxmlformats.org/officeDocument/2006/relationships/hyperlink" Target="https://podminky.urs.cz/item/CS_URS_2025_01/596991112" TargetMode="External" /><Relationship Id="rId22" Type="http://schemas.openxmlformats.org/officeDocument/2006/relationships/hyperlink" Target="https://podminky.urs.cz/item/CS_URS_2025_01/916131213" TargetMode="External" /><Relationship Id="rId23" Type="http://schemas.openxmlformats.org/officeDocument/2006/relationships/hyperlink" Target="https://podminky.urs.cz/item/CS_URS_2025_01/916231213" TargetMode="External" /><Relationship Id="rId24" Type="http://schemas.openxmlformats.org/officeDocument/2006/relationships/hyperlink" Target="https://podminky.urs.cz/item/CS_URS_2025_01/916991121" TargetMode="External" /><Relationship Id="rId25" Type="http://schemas.openxmlformats.org/officeDocument/2006/relationships/hyperlink" Target="https://podminky.urs.cz/item/CS_URS_2025_01/919735122" TargetMode="External" /><Relationship Id="rId26" Type="http://schemas.openxmlformats.org/officeDocument/2006/relationships/hyperlink" Target="https://podminky.urs.cz/item/CS_URS_2025_01/919735126" TargetMode="External" /><Relationship Id="rId27" Type="http://schemas.openxmlformats.org/officeDocument/2006/relationships/hyperlink" Target="https://podminky.urs.cz/item/CS_URS_2025_01/979054451" TargetMode="External" /><Relationship Id="rId28" Type="http://schemas.openxmlformats.org/officeDocument/2006/relationships/hyperlink" Target="https://podminky.urs.cz/item/CS_URS_2025_01/997211511" TargetMode="External" /><Relationship Id="rId29" Type="http://schemas.openxmlformats.org/officeDocument/2006/relationships/hyperlink" Target="https://podminky.urs.cz/item/CS_URS_2025_01/997211519" TargetMode="External" /><Relationship Id="rId30" Type="http://schemas.openxmlformats.org/officeDocument/2006/relationships/hyperlink" Target="https://podminky.urs.cz/item/CS_URS_2025_01/997221861" TargetMode="External" /><Relationship Id="rId31" Type="http://schemas.openxmlformats.org/officeDocument/2006/relationships/hyperlink" Target="https://podminky.urs.cz/item/CS_URS_2025_01/997221862" TargetMode="External" /><Relationship Id="rId32" Type="http://schemas.openxmlformats.org/officeDocument/2006/relationships/hyperlink" Target="https://podminky.urs.cz/item/CS_URS_2025_01/997221873" TargetMode="External" /><Relationship Id="rId33" Type="http://schemas.openxmlformats.org/officeDocument/2006/relationships/hyperlink" Target="https://podminky.urs.cz/item/CS_URS_2025_01/997221875" TargetMode="External" /><Relationship Id="rId34" Type="http://schemas.openxmlformats.org/officeDocument/2006/relationships/hyperlink" Target="https://podminky.urs.cz/item/CS_URS_2025_01/998223011" TargetMode="External" /><Relationship Id="rId3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VD00925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Břeclav - Poštorná, ul. Okružní - oprava krytu komunikací a chodníků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Břeclav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4. 7. 2025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Břeclav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ViaDesigne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ROUND(AG55+AG57+AG59,2)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ROUND(AS55+AS57+AS59,2)</f>
        <v>0</v>
      </c>
      <c r="AT54" s="108">
        <f>ROUND(SUM(AV54:AW54),2)</f>
        <v>0</v>
      </c>
      <c r="AU54" s="109">
        <f>ROUND(AU55+AU57+AU59,5)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ROUND(AZ55+AZ57+AZ59,2)</f>
        <v>0</v>
      </c>
      <c r="BA54" s="108">
        <f>ROUND(BA55+BA57+BA59,2)</f>
        <v>0</v>
      </c>
      <c r="BB54" s="108">
        <f>ROUND(BB55+BB57+BB59,2)</f>
        <v>0</v>
      </c>
      <c r="BC54" s="108">
        <f>ROUND(BC55+BC57+BC59,2)</f>
        <v>0</v>
      </c>
      <c r="BD54" s="110">
        <f>ROUND(BD55+BD57+BD59,2)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76</v>
      </c>
      <c r="F56" s="128"/>
      <c r="G56" s="128"/>
      <c r="H56" s="128"/>
      <c r="I56" s="128"/>
      <c r="J56" s="127"/>
      <c r="K56" s="128" t="s">
        <v>77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Komunikace'!J32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'SO 101 - Komunikace'!P92</f>
        <v>0</v>
      </c>
      <c r="AV56" s="132">
        <f>'SO 101 - Komunikace'!J35</f>
        <v>0</v>
      </c>
      <c r="AW56" s="132">
        <f>'SO 101 - Komunikace'!J36</f>
        <v>0</v>
      </c>
      <c r="AX56" s="132">
        <f>'SO 101 - Komunikace'!J37</f>
        <v>0</v>
      </c>
      <c r="AY56" s="132">
        <f>'SO 101 - Komunikace'!J38</f>
        <v>0</v>
      </c>
      <c r="AZ56" s="132">
        <f>'SO 101 - Komunikace'!F35</f>
        <v>0</v>
      </c>
      <c r="BA56" s="132">
        <f>'SO 101 - Komunikace'!F36</f>
        <v>0</v>
      </c>
      <c r="BB56" s="132">
        <f>'SO 101 - Komunikace'!F37</f>
        <v>0</v>
      </c>
      <c r="BC56" s="132">
        <f>'SO 101 - Komunikace'!F38</f>
        <v>0</v>
      </c>
      <c r="BD56" s="134">
        <f>'SO 101 - Komunikace'!F39</f>
        <v>0</v>
      </c>
      <c r="BE56" s="4"/>
      <c r="BT56" s="135" t="s">
        <v>81</v>
      </c>
      <c r="BV56" s="135" t="s">
        <v>74</v>
      </c>
      <c r="BW56" s="135" t="s">
        <v>84</v>
      </c>
      <c r="BX56" s="135" t="s">
        <v>80</v>
      </c>
      <c r="CL56" s="135" t="s">
        <v>19</v>
      </c>
    </row>
    <row r="57" s="7" customFormat="1" ht="16.5" customHeight="1">
      <c r="A57" s="7"/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78</v>
      </c>
      <c r="AR57" s="120"/>
      <c r="AS57" s="121">
        <f>ROUND(AS58,2)</f>
        <v>0</v>
      </c>
      <c r="AT57" s="122">
        <f>ROUND(SUM(AV57:AW57),2)</f>
        <v>0</v>
      </c>
      <c r="AU57" s="123">
        <f>ROUND(AU58,5)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ROUND(AZ58,2)</f>
        <v>0</v>
      </c>
      <c r="BA57" s="122">
        <f>ROUND(BA58,2)</f>
        <v>0</v>
      </c>
      <c r="BB57" s="122">
        <f>ROUND(BB58,2)</f>
        <v>0</v>
      </c>
      <c r="BC57" s="122">
        <f>ROUND(BC58,2)</f>
        <v>0</v>
      </c>
      <c r="BD57" s="124">
        <f>ROUND(BD58,2)</f>
        <v>0</v>
      </c>
      <c r="BE57" s="7"/>
      <c r="BS57" s="125" t="s">
        <v>71</v>
      </c>
      <c r="BT57" s="125" t="s">
        <v>79</v>
      </c>
      <c r="BU57" s="125" t="s">
        <v>73</v>
      </c>
      <c r="BV57" s="125" t="s">
        <v>74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4" customFormat="1" ht="16.5" customHeight="1">
      <c r="A58" s="126" t="s">
        <v>82</v>
      </c>
      <c r="B58" s="65"/>
      <c r="C58" s="127"/>
      <c r="D58" s="127"/>
      <c r="E58" s="128" t="s">
        <v>85</v>
      </c>
      <c r="F58" s="128"/>
      <c r="G58" s="128"/>
      <c r="H58" s="128"/>
      <c r="I58" s="128"/>
      <c r="J58" s="127"/>
      <c r="K58" s="128" t="s">
        <v>86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102 - Chodníky'!J32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83</v>
      </c>
      <c r="AR58" s="67"/>
      <c r="AS58" s="131">
        <v>0</v>
      </c>
      <c r="AT58" s="132">
        <f>ROUND(SUM(AV58:AW58),2)</f>
        <v>0</v>
      </c>
      <c r="AU58" s="133">
        <f>'SO 102 - Chodníky'!P92</f>
        <v>0</v>
      </c>
      <c r="AV58" s="132">
        <f>'SO 102 - Chodníky'!J35</f>
        <v>0</v>
      </c>
      <c r="AW58" s="132">
        <f>'SO 102 - Chodníky'!J36</f>
        <v>0</v>
      </c>
      <c r="AX58" s="132">
        <f>'SO 102 - Chodníky'!J37</f>
        <v>0</v>
      </c>
      <c r="AY58" s="132">
        <f>'SO 102 - Chodníky'!J38</f>
        <v>0</v>
      </c>
      <c r="AZ58" s="132">
        <f>'SO 102 - Chodníky'!F35</f>
        <v>0</v>
      </c>
      <c r="BA58" s="132">
        <f>'SO 102 - Chodníky'!F36</f>
        <v>0</v>
      </c>
      <c r="BB58" s="132">
        <f>'SO 102 - Chodníky'!F37</f>
        <v>0</v>
      </c>
      <c r="BC58" s="132">
        <f>'SO 102 - Chodníky'!F38</f>
        <v>0</v>
      </c>
      <c r="BD58" s="134">
        <f>'SO 102 - Chodníky'!F39</f>
        <v>0</v>
      </c>
      <c r="BE58" s="4"/>
      <c r="BT58" s="135" t="s">
        <v>81</v>
      </c>
      <c r="BV58" s="135" t="s">
        <v>74</v>
      </c>
      <c r="BW58" s="135" t="s">
        <v>88</v>
      </c>
      <c r="BX58" s="135" t="s">
        <v>87</v>
      </c>
      <c r="CL58" s="135" t="s">
        <v>19</v>
      </c>
    </row>
    <row r="59" s="7" customFormat="1" ht="16.5" customHeight="1">
      <c r="A59" s="7"/>
      <c r="B59" s="113"/>
      <c r="C59" s="114"/>
      <c r="D59" s="115" t="s">
        <v>89</v>
      </c>
      <c r="E59" s="115"/>
      <c r="F59" s="115"/>
      <c r="G59" s="115"/>
      <c r="H59" s="115"/>
      <c r="I59" s="116"/>
      <c r="J59" s="115" t="s">
        <v>90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ROUND(AG60,2)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78</v>
      </c>
      <c r="AR59" s="120"/>
      <c r="AS59" s="121">
        <f>ROUND(AS60,2)</f>
        <v>0</v>
      </c>
      <c r="AT59" s="122">
        <f>ROUND(SUM(AV59:AW59),2)</f>
        <v>0</v>
      </c>
      <c r="AU59" s="123">
        <f>ROUND(AU60,5)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ROUND(AZ60,2)</f>
        <v>0</v>
      </c>
      <c r="BA59" s="122">
        <f>ROUND(BA60,2)</f>
        <v>0</v>
      </c>
      <c r="BB59" s="122">
        <f>ROUND(BB60,2)</f>
        <v>0</v>
      </c>
      <c r="BC59" s="122">
        <f>ROUND(BC60,2)</f>
        <v>0</v>
      </c>
      <c r="BD59" s="124">
        <f>ROUND(BD60,2)</f>
        <v>0</v>
      </c>
      <c r="BE59" s="7"/>
      <c r="BS59" s="125" t="s">
        <v>71</v>
      </c>
      <c r="BT59" s="125" t="s">
        <v>79</v>
      </c>
      <c r="BU59" s="125" t="s">
        <v>73</v>
      </c>
      <c r="BV59" s="125" t="s">
        <v>74</v>
      </c>
      <c r="BW59" s="125" t="s">
        <v>91</v>
      </c>
      <c r="BX59" s="125" t="s">
        <v>5</v>
      </c>
      <c r="CL59" s="125" t="s">
        <v>19</v>
      </c>
      <c r="CM59" s="125" t="s">
        <v>81</v>
      </c>
    </row>
    <row r="60" s="4" customFormat="1" ht="16.5" customHeight="1">
      <c r="A60" s="126" t="s">
        <v>82</v>
      </c>
      <c r="B60" s="65"/>
      <c r="C60" s="127"/>
      <c r="D60" s="127"/>
      <c r="E60" s="128" t="s">
        <v>89</v>
      </c>
      <c r="F60" s="128"/>
      <c r="G60" s="128"/>
      <c r="H60" s="128"/>
      <c r="I60" s="128"/>
      <c r="J60" s="127"/>
      <c r="K60" s="128" t="s">
        <v>90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'VRN - Vedlejší rozpočtové...'!J32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83</v>
      </c>
      <c r="AR60" s="67"/>
      <c r="AS60" s="136">
        <v>0</v>
      </c>
      <c r="AT60" s="137">
        <f>ROUND(SUM(AV60:AW60),2)</f>
        <v>0</v>
      </c>
      <c r="AU60" s="138">
        <f>'VRN - Vedlejší rozpočtové...'!P89</f>
        <v>0</v>
      </c>
      <c r="AV60" s="137">
        <f>'VRN - Vedlejší rozpočtové...'!J35</f>
        <v>0</v>
      </c>
      <c r="AW60" s="137">
        <f>'VRN - Vedlejší rozpočtové...'!J36</f>
        <v>0</v>
      </c>
      <c r="AX60" s="137">
        <f>'VRN - Vedlejší rozpočtové...'!J37</f>
        <v>0</v>
      </c>
      <c r="AY60" s="137">
        <f>'VRN - Vedlejší rozpočtové...'!J38</f>
        <v>0</v>
      </c>
      <c r="AZ60" s="137">
        <f>'VRN - Vedlejší rozpočtové...'!F35</f>
        <v>0</v>
      </c>
      <c r="BA60" s="137">
        <f>'VRN - Vedlejší rozpočtové...'!F36</f>
        <v>0</v>
      </c>
      <c r="BB60" s="137">
        <f>'VRN - Vedlejší rozpočtové...'!F37</f>
        <v>0</v>
      </c>
      <c r="BC60" s="137">
        <f>'VRN - Vedlejší rozpočtové...'!F38</f>
        <v>0</v>
      </c>
      <c r="BD60" s="139">
        <f>'VRN - Vedlejší rozpočtové...'!F39</f>
        <v>0</v>
      </c>
      <c r="BE60" s="4"/>
      <c r="BT60" s="135" t="s">
        <v>81</v>
      </c>
      <c r="BV60" s="135" t="s">
        <v>74</v>
      </c>
      <c r="BW60" s="135" t="s">
        <v>92</v>
      </c>
      <c r="BX60" s="135" t="s">
        <v>91</v>
      </c>
      <c r="CL60" s="135" t="s">
        <v>19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2jRcAWa4htsto1IwKR/wtrwhA2mxPBQEexWqOHqjAnAh6UNLC+Ubpc7AjxaWZvqg/Ab093KD0aYkiVNjmwiJRw==" hashValue="qrgitkdVSuGTE4G3Wb8pZbhF/PU/E1U37u1d5ZI1E9GAlQrgOxHkZkL+Bfg8cm42JA6B7QEas8CgDiWdgWLc/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Komunikace'!C2" display="/"/>
    <hyperlink ref="A58" location="'SO 102 - Chodníky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Poštorná, ul. Okružní - oprava krytu komunikací a chodníků</v>
      </c>
      <c r="F7" s="144"/>
      <c r="G7" s="144"/>
      <c r="H7" s="144"/>
      <c r="L7" s="22"/>
    </row>
    <row r="8" s="1" customFormat="1" ht="12" customHeight="1">
      <c r="B8" s="22"/>
      <c r="D8" s="144" t="s">
        <v>94</v>
      </c>
      <c r="L8" s="22"/>
    </row>
    <row r="9" s="2" customFormat="1" ht="16.5" customHeight="1">
      <c r="A9" s="40"/>
      <c r="B9" s="46"/>
      <c r="C9" s="40"/>
      <c r="D9" s="40"/>
      <c r="E9" s="145" t="s">
        <v>95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4. 7. 2025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ROUND((SUM(BE92:BE288)),  2)</f>
        <v>0</v>
      </c>
      <c r="G35" s="40"/>
      <c r="H35" s="40"/>
      <c r="I35" s="159">
        <v>0.20999999999999999</v>
      </c>
      <c r="J35" s="158">
        <f>ROUND(((SUM(BE92:BE288))*I35),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ROUND((SUM(BF92:BF288)),  2)</f>
        <v>0</v>
      </c>
      <c r="G36" s="40"/>
      <c r="H36" s="40"/>
      <c r="I36" s="159">
        <v>0.12</v>
      </c>
      <c r="J36" s="158">
        <f>ROUND(((SUM(BF92:BF288))*I36),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ROUND((SUM(BG92:BG288)),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ROUND((SUM(BH92:BH288)),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ROUND((SUM(BI92:BI288)),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Poštorná, ul. Okružní - oprava krytu komunikací a chodníků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101 - Komunikace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4. 7. 2025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34" t="s">
        <v>31</v>
      </c>
      <c r="J58" s="38" t="str">
        <f>E23</f>
        <v>ViaDesigne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98</v>
      </c>
      <c r="D61" s="173"/>
      <c r="E61" s="173"/>
      <c r="F61" s="173"/>
      <c r="G61" s="173"/>
      <c r="H61" s="173"/>
      <c r="I61" s="173"/>
      <c r="J61" s="174" t="s">
        <v>99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100</v>
      </c>
    </row>
    <row r="64" s="9" customFormat="1" ht="24.96" customHeight="1">
      <c r="A64" s="9"/>
      <c r="B64" s="176"/>
      <c r="C64" s="177"/>
      <c r="D64" s="178" t="s">
        <v>101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102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103</v>
      </c>
      <c r="E66" s="184"/>
      <c r="F66" s="184"/>
      <c r="G66" s="184"/>
      <c r="H66" s="184"/>
      <c r="I66" s="184"/>
      <c r="J66" s="185">
        <f>J148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104</v>
      </c>
      <c r="E67" s="184"/>
      <c r="F67" s="184"/>
      <c r="G67" s="184"/>
      <c r="H67" s="184"/>
      <c r="I67" s="184"/>
      <c r="J67" s="185">
        <f>J194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105</v>
      </c>
      <c r="E68" s="184"/>
      <c r="F68" s="184"/>
      <c r="G68" s="184"/>
      <c r="H68" s="184"/>
      <c r="I68" s="184"/>
      <c r="J68" s="185">
        <f>J216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106</v>
      </c>
      <c r="E69" s="184"/>
      <c r="F69" s="184"/>
      <c r="G69" s="184"/>
      <c r="H69" s="184"/>
      <c r="I69" s="184"/>
      <c r="J69" s="185">
        <f>J249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107</v>
      </c>
      <c r="E70" s="184"/>
      <c r="F70" s="184"/>
      <c r="G70" s="184"/>
      <c r="H70" s="184"/>
      <c r="I70" s="184"/>
      <c r="J70" s="185">
        <f>J285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108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Břeclav - Poštorná, ul. Okružní - oprava krytu komunikací a chodníků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94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95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 101 - Komunikace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Břeclav</v>
      </c>
      <c r="G86" s="42"/>
      <c r="H86" s="42"/>
      <c r="I86" s="34" t="s">
        <v>23</v>
      </c>
      <c r="J86" s="74" t="str">
        <f>IF(J14="","",J14)</f>
        <v>4. 7. 2025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město Břeclav</v>
      </c>
      <c r="G88" s="42"/>
      <c r="H88" s="42"/>
      <c r="I88" s="34" t="s">
        <v>31</v>
      </c>
      <c r="J88" s="38" t="str">
        <f>E23</f>
        <v>ViaDesigne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34</v>
      </c>
      <c r="J89" s="38" t="str">
        <f>E26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109</v>
      </c>
      <c r="D91" s="190" t="s">
        <v>57</v>
      </c>
      <c r="E91" s="190" t="s">
        <v>53</v>
      </c>
      <c r="F91" s="190" t="s">
        <v>54</v>
      </c>
      <c r="G91" s="190" t="s">
        <v>110</v>
      </c>
      <c r="H91" s="190" t="s">
        <v>111</v>
      </c>
      <c r="I91" s="190" t="s">
        <v>112</v>
      </c>
      <c r="J91" s="190" t="s">
        <v>99</v>
      </c>
      <c r="K91" s="191" t="s">
        <v>113</v>
      </c>
      <c r="L91" s="192"/>
      <c r="M91" s="94" t="s">
        <v>19</v>
      </c>
      <c r="N91" s="95" t="s">
        <v>42</v>
      </c>
      <c r="O91" s="95" t="s">
        <v>114</v>
      </c>
      <c r="P91" s="95" t="s">
        <v>115</v>
      </c>
      <c r="Q91" s="95" t="s">
        <v>116</v>
      </c>
      <c r="R91" s="95" t="s">
        <v>117</v>
      </c>
      <c r="S91" s="95" t="s">
        <v>118</v>
      </c>
      <c r="T91" s="96" t="s">
        <v>119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120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</f>
        <v>0</v>
      </c>
      <c r="Q92" s="98"/>
      <c r="R92" s="195">
        <f>R93</f>
        <v>122.73258962</v>
      </c>
      <c r="S92" s="98"/>
      <c r="T92" s="196">
        <f>T93</f>
        <v>636.69000000000017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100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121</v>
      </c>
      <c r="F93" s="201" t="s">
        <v>122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P94+P148+P194+P216+P249+P285</f>
        <v>0</v>
      </c>
      <c r="Q93" s="206"/>
      <c r="R93" s="207">
        <f>R94+R148+R194+R216+R249+R285</f>
        <v>122.73258962</v>
      </c>
      <c r="S93" s="206"/>
      <c r="T93" s="208">
        <f>T94+T148+T194+T216+T249+T285</f>
        <v>636.69000000000017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72</v>
      </c>
      <c r="AY93" s="209" t="s">
        <v>123</v>
      </c>
      <c r="BK93" s="211">
        <f>BK94+BK148+BK194+BK216+BK249+BK285</f>
        <v>0</v>
      </c>
    </row>
    <row r="94" s="12" customFormat="1" ht="22.8" customHeight="1">
      <c r="A94" s="12"/>
      <c r="B94" s="198"/>
      <c r="C94" s="199"/>
      <c r="D94" s="200" t="s">
        <v>71</v>
      </c>
      <c r="E94" s="212" t="s">
        <v>79</v>
      </c>
      <c r="F94" s="212" t="s">
        <v>124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SUM(P95:P147)</f>
        <v>0</v>
      </c>
      <c r="Q94" s="206"/>
      <c r="R94" s="207">
        <f>SUM(R95:R147)</f>
        <v>68.599999999999994</v>
      </c>
      <c r="S94" s="206"/>
      <c r="T94" s="208">
        <f>SUM(T95:T147)</f>
        <v>635.99000000000012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79</v>
      </c>
      <c r="AT94" s="210" t="s">
        <v>71</v>
      </c>
      <c r="AU94" s="210" t="s">
        <v>79</v>
      </c>
      <c r="AY94" s="209" t="s">
        <v>123</v>
      </c>
      <c r="BK94" s="211">
        <f>SUM(BK95:BK147)</f>
        <v>0</v>
      </c>
    </row>
    <row r="95" s="2" customFormat="1" ht="16.5" customHeight="1">
      <c r="A95" s="40"/>
      <c r="B95" s="41"/>
      <c r="C95" s="214" t="s">
        <v>79</v>
      </c>
      <c r="D95" s="214" t="s">
        <v>125</v>
      </c>
      <c r="E95" s="215" t="s">
        <v>126</v>
      </c>
      <c r="F95" s="216" t="s">
        <v>127</v>
      </c>
      <c r="G95" s="217" t="s">
        <v>128</v>
      </c>
      <c r="H95" s="218">
        <v>63</v>
      </c>
      <c r="I95" s="219"/>
      <c r="J95" s="220">
        <f>ROUND(I95*H95,2)</f>
        <v>0</v>
      </c>
      <c r="K95" s="216" t="s">
        <v>129</v>
      </c>
      <c r="L95" s="46"/>
      <c r="M95" s="221" t="s">
        <v>19</v>
      </c>
      <c r="N95" s="222" t="s">
        <v>43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0.22</v>
      </c>
      <c r="T95" s="224">
        <f>S95*H95</f>
        <v>13.859999999999999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130</v>
      </c>
      <c r="AT95" s="225" t="s">
        <v>125</v>
      </c>
      <c r="AU95" s="225" t="s">
        <v>81</v>
      </c>
      <c r="AY95" s="19" t="s">
        <v>123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130</v>
      </c>
      <c r="BM95" s="225" t="s">
        <v>131</v>
      </c>
    </row>
    <row r="96" s="2" customFormat="1">
      <c r="A96" s="40"/>
      <c r="B96" s="41"/>
      <c r="C96" s="42"/>
      <c r="D96" s="227" t="s">
        <v>132</v>
      </c>
      <c r="E96" s="42"/>
      <c r="F96" s="228" t="s">
        <v>133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132</v>
      </c>
      <c r="AU96" s="19" t="s">
        <v>81</v>
      </c>
    </row>
    <row r="97" s="2" customFormat="1">
      <c r="A97" s="40"/>
      <c r="B97" s="41"/>
      <c r="C97" s="42"/>
      <c r="D97" s="232" t="s">
        <v>134</v>
      </c>
      <c r="E97" s="42"/>
      <c r="F97" s="233" t="s">
        <v>135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134</v>
      </c>
      <c r="AU97" s="19" t="s">
        <v>81</v>
      </c>
    </row>
    <row r="98" s="13" customFormat="1">
      <c r="A98" s="13"/>
      <c r="B98" s="234"/>
      <c r="C98" s="235"/>
      <c r="D98" s="227" t="s">
        <v>136</v>
      </c>
      <c r="E98" s="236" t="s">
        <v>19</v>
      </c>
      <c r="F98" s="237" t="s">
        <v>137</v>
      </c>
      <c r="G98" s="235"/>
      <c r="H98" s="238">
        <v>63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136</v>
      </c>
      <c r="AU98" s="244" t="s">
        <v>81</v>
      </c>
      <c r="AV98" s="13" t="s">
        <v>81</v>
      </c>
      <c r="AW98" s="13" t="s">
        <v>33</v>
      </c>
      <c r="AX98" s="13" t="s">
        <v>79</v>
      </c>
      <c r="AY98" s="244" t="s">
        <v>123</v>
      </c>
    </row>
    <row r="99" s="2" customFormat="1" ht="16.5" customHeight="1">
      <c r="A99" s="40"/>
      <c r="B99" s="41"/>
      <c r="C99" s="214" t="s">
        <v>81</v>
      </c>
      <c r="D99" s="214" t="s">
        <v>125</v>
      </c>
      <c r="E99" s="215" t="s">
        <v>138</v>
      </c>
      <c r="F99" s="216" t="s">
        <v>139</v>
      </c>
      <c r="G99" s="217" t="s">
        <v>128</v>
      </c>
      <c r="H99" s="218">
        <v>661</v>
      </c>
      <c r="I99" s="219"/>
      <c r="J99" s="220">
        <f>ROUND(I99*H99,2)</f>
        <v>0</v>
      </c>
      <c r="K99" s="216" t="s">
        <v>129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0.28999999999999998</v>
      </c>
      <c r="T99" s="224">
        <f>S99*H99</f>
        <v>191.69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130</v>
      </c>
      <c r="AT99" s="225" t="s">
        <v>125</v>
      </c>
      <c r="AU99" s="225" t="s">
        <v>81</v>
      </c>
      <c r="AY99" s="19" t="s">
        <v>123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130</v>
      </c>
      <c r="BM99" s="225" t="s">
        <v>140</v>
      </c>
    </row>
    <row r="100" s="2" customFormat="1">
      <c r="A100" s="40"/>
      <c r="B100" s="41"/>
      <c r="C100" s="42"/>
      <c r="D100" s="227" t="s">
        <v>132</v>
      </c>
      <c r="E100" s="42"/>
      <c r="F100" s="228" t="s">
        <v>141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132</v>
      </c>
      <c r="AU100" s="19" t="s">
        <v>81</v>
      </c>
    </row>
    <row r="101" s="2" customFormat="1">
      <c r="A101" s="40"/>
      <c r="B101" s="41"/>
      <c r="C101" s="42"/>
      <c r="D101" s="232" t="s">
        <v>134</v>
      </c>
      <c r="E101" s="42"/>
      <c r="F101" s="233" t="s">
        <v>142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134</v>
      </c>
      <c r="AU101" s="19" t="s">
        <v>81</v>
      </c>
    </row>
    <row r="102" s="13" customFormat="1">
      <c r="A102" s="13"/>
      <c r="B102" s="234"/>
      <c r="C102" s="235"/>
      <c r="D102" s="227" t="s">
        <v>136</v>
      </c>
      <c r="E102" s="236" t="s">
        <v>19</v>
      </c>
      <c r="F102" s="237" t="s">
        <v>143</v>
      </c>
      <c r="G102" s="235"/>
      <c r="H102" s="238">
        <v>11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4" t="s">
        <v>136</v>
      </c>
      <c r="AU102" s="244" t="s">
        <v>81</v>
      </c>
      <c r="AV102" s="13" t="s">
        <v>81</v>
      </c>
      <c r="AW102" s="13" t="s">
        <v>33</v>
      </c>
      <c r="AX102" s="13" t="s">
        <v>72</v>
      </c>
      <c r="AY102" s="244" t="s">
        <v>123</v>
      </c>
    </row>
    <row r="103" s="13" customFormat="1">
      <c r="A103" s="13"/>
      <c r="B103" s="234"/>
      <c r="C103" s="235"/>
      <c r="D103" s="227" t="s">
        <v>136</v>
      </c>
      <c r="E103" s="236" t="s">
        <v>19</v>
      </c>
      <c r="F103" s="237" t="s">
        <v>144</v>
      </c>
      <c r="G103" s="235"/>
      <c r="H103" s="238">
        <v>650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136</v>
      </c>
      <c r="AU103" s="244" t="s">
        <v>81</v>
      </c>
      <c r="AV103" s="13" t="s">
        <v>81</v>
      </c>
      <c r="AW103" s="13" t="s">
        <v>33</v>
      </c>
      <c r="AX103" s="13" t="s">
        <v>72</v>
      </c>
      <c r="AY103" s="244" t="s">
        <v>123</v>
      </c>
    </row>
    <row r="104" s="14" customFormat="1">
      <c r="A104" s="14"/>
      <c r="B104" s="245"/>
      <c r="C104" s="246"/>
      <c r="D104" s="227" t="s">
        <v>136</v>
      </c>
      <c r="E104" s="247" t="s">
        <v>19</v>
      </c>
      <c r="F104" s="248" t="s">
        <v>145</v>
      </c>
      <c r="G104" s="246"/>
      <c r="H104" s="249">
        <v>661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136</v>
      </c>
      <c r="AU104" s="255" t="s">
        <v>81</v>
      </c>
      <c r="AV104" s="14" t="s">
        <v>130</v>
      </c>
      <c r="AW104" s="14" t="s">
        <v>33</v>
      </c>
      <c r="AX104" s="14" t="s">
        <v>79</v>
      </c>
      <c r="AY104" s="255" t="s">
        <v>123</v>
      </c>
    </row>
    <row r="105" s="2" customFormat="1" ht="21.75" customHeight="1">
      <c r="A105" s="40"/>
      <c r="B105" s="41"/>
      <c r="C105" s="214" t="s">
        <v>146</v>
      </c>
      <c r="D105" s="214" t="s">
        <v>125</v>
      </c>
      <c r="E105" s="215" t="s">
        <v>147</v>
      </c>
      <c r="F105" s="216" t="s">
        <v>148</v>
      </c>
      <c r="G105" s="217" t="s">
        <v>128</v>
      </c>
      <c r="H105" s="218">
        <v>650</v>
      </c>
      <c r="I105" s="219"/>
      <c r="J105" s="220">
        <f>ROUND(I105*H105,2)</f>
        <v>0</v>
      </c>
      <c r="K105" s="216" t="s">
        <v>129</v>
      </c>
      <c r="L105" s="46"/>
      <c r="M105" s="221" t="s">
        <v>19</v>
      </c>
      <c r="N105" s="222" t="s">
        <v>43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0.63</v>
      </c>
      <c r="T105" s="224">
        <f>S105*H105</f>
        <v>409.5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130</v>
      </c>
      <c r="AT105" s="225" t="s">
        <v>125</v>
      </c>
      <c r="AU105" s="225" t="s">
        <v>81</v>
      </c>
      <c r="AY105" s="19" t="s">
        <v>123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130</v>
      </c>
      <c r="BM105" s="225" t="s">
        <v>149</v>
      </c>
    </row>
    <row r="106" s="2" customFormat="1">
      <c r="A106" s="40"/>
      <c r="B106" s="41"/>
      <c r="C106" s="42"/>
      <c r="D106" s="227" t="s">
        <v>132</v>
      </c>
      <c r="E106" s="42"/>
      <c r="F106" s="228" t="s">
        <v>150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81</v>
      </c>
    </row>
    <row r="107" s="2" customFormat="1">
      <c r="A107" s="40"/>
      <c r="B107" s="41"/>
      <c r="C107" s="42"/>
      <c r="D107" s="232" t="s">
        <v>134</v>
      </c>
      <c r="E107" s="42"/>
      <c r="F107" s="233" t="s">
        <v>151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134</v>
      </c>
      <c r="AU107" s="19" t="s">
        <v>81</v>
      </c>
    </row>
    <row r="108" s="13" customFormat="1">
      <c r="A108" s="13"/>
      <c r="B108" s="234"/>
      <c r="C108" s="235"/>
      <c r="D108" s="227" t="s">
        <v>136</v>
      </c>
      <c r="E108" s="236" t="s">
        <v>19</v>
      </c>
      <c r="F108" s="237" t="s">
        <v>152</v>
      </c>
      <c r="G108" s="235"/>
      <c r="H108" s="238">
        <v>650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136</v>
      </c>
      <c r="AU108" s="244" t="s">
        <v>81</v>
      </c>
      <c r="AV108" s="13" t="s">
        <v>81</v>
      </c>
      <c r="AW108" s="13" t="s">
        <v>33</v>
      </c>
      <c r="AX108" s="13" t="s">
        <v>79</v>
      </c>
      <c r="AY108" s="244" t="s">
        <v>123</v>
      </c>
    </row>
    <row r="109" s="2" customFormat="1" ht="16.5" customHeight="1">
      <c r="A109" s="40"/>
      <c r="B109" s="41"/>
      <c r="C109" s="214" t="s">
        <v>130</v>
      </c>
      <c r="D109" s="214" t="s">
        <v>125</v>
      </c>
      <c r="E109" s="215" t="s">
        <v>153</v>
      </c>
      <c r="F109" s="216" t="s">
        <v>154</v>
      </c>
      <c r="G109" s="217" t="s">
        <v>128</v>
      </c>
      <c r="H109" s="218">
        <v>25</v>
      </c>
      <c r="I109" s="219"/>
      <c r="J109" s="220">
        <f>ROUND(I109*H109,2)</f>
        <v>0</v>
      </c>
      <c r="K109" s="216" t="s">
        <v>129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0.57999999999999996</v>
      </c>
      <c r="T109" s="224">
        <f>S109*H109</f>
        <v>14.499999999999998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130</v>
      </c>
      <c r="AT109" s="225" t="s">
        <v>125</v>
      </c>
      <c r="AU109" s="225" t="s">
        <v>81</v>
      </c>
      <c r="AY109" s="19" t="s">
        <v>123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130</v>
      </c>
      <c r="BM109" s="225" t="s">
        <v>155</v>
      </c>
    </row>
    <row r="110" s="2" customFormat="1">
      <c r="A110" s="40"/>
      <c r="B110" s="41"/>
      <c r="C110" s="42"/>
      <c r="D110" s="227" t="s">
        <v>132</v>
      </c>
      <c r="E110" s="42"/>
      <c r="F110" s="228" t="s">
        <v>156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132</v>
      </c>
      <c r="AU110" s="19" t="s">
        <v>81</v>
      </c>
    </row>
    <row r="111" s="2" customFormat="1">
      <c r="A111" s="40"/>
      <c r="B111" s="41"/>
      <c r="C111" s="42"/>
      <c r="D111" s="232" t="s">
        <v>134</v>
      </c>
      <c r="E111" s="42"/>
      <c r="F111" s="233" t="s">
        <v>157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134</v>
      </c>
      <c r="AU111" s="19" t="s">
        <v>81</v>
      </c>
    </row>
    <row r="112" s="13" customFormat="1">
      <c r="A112" s="13"/>
      <c r="B112" s="234"/>
      <c r="C112" s="235"/>
      <c r="D112" s="227" t="s">
        <v>136</v>
      </c>
      <c r="E112" s="236" t="s">
        <v>19</v>
      </c>
      <c r="F112" s="237" t="s">
        <v>158</v>
      </c>
      <c r="G112" s="235"/>
      <c r="H112" s="238">
        <v>25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136</v>
      </c>
      <c r="AU112" s="244" t="s">
        <v>81</v>
      </c>
      <c r="AV112" s="13" t="s">
        <v>81</v>
      </c>
      <c r="AW112" s="13" t="s">
        <v>33</v>
      </c>
      <c r="AX112" s="13" t="s">
        <v>79</v>
      </c>
      <c r="AY112" s="244" t="s">
        <v>123</v>
      </c>
    </row>
    <row r="113" s="2" customFormat="1" ht="16.5" customHeight="1">
      <c r="A113" s="40"/>
      <c r="B113" s="41"/>
      <c r="C113" s="214" t="s">
        <v>159</v>
      </c>
      <c r="D113" s="214" t="s">
        <v>125</v>
      </c>
      <c r="E113" s="215" t="s">
        <v>160</v>
      </c>
      <c r="F113" s="216" t="s">
        <v>161</v>
      </c>
      <c r="G113" s="217" t="s">
        <v>162</v>
      </c>
      <c r="H113" s="218">
        <v>56</v>
      </c>
      <c r="I113" s="219"/>
      <c r="J113" s="220">
        <f>ROUND(I113*H113,2)</f>
        <v>0</v>
      </c>
      <c r="K113" s="216" t="s">
        <v>129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0.11500000000000001</v>
      </c>
      <c r="T113" s="224">
        <f>S113*H113</f>
        <v>6.4400000000000004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130</v>
      </c>
      <c r="AT113" s="225" t="s">
        <v>125</v>
      </c>
      <c r="AU113" s="225" t="s">
        <v>81</v>
      </c>
      <c r="AY113" s="19" t="s">
        <v>123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130</v>
      </c>
      <c r="BM113" s="225" t="s">
        <v>163</v>
      </c>
    </row>
    <row r="114" s="2" customFormat="1">
      <c r="A114" s="40"/>
      <c r="B114" s="41"/>
      <c r="C114" s="42"/>
      <c r="D114" s="227" t="s">
        <v>132</v>
      </c>
      <c r="E114" s="42"/>
      <c r="F114" s="228" t="s">
        <v>164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81</v>
      </c>
    </row>
    <row r="115" s="2" customFormat="1">
      <c r="A115" s="40"/>
      <c r="B115" s="41"/>
      <c r="C115" s="42"/>
      <c r="D115" s="232" t="s">
        <v>134</v>
      </c>
      <c r="E115" s="42"/>
      <c r="F115" s="233" t="s">
        <v>165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81</v>
      </c>
    </row>
    <row r="116" s="13" customFormat="1">
      <c r="A116" s="13"/>
      <c r="B116" s="234"/>
      <c r="C116" s="235"/>
      <c r="D116" s="227" t="s">
        <v>136</v>
      </c>
      <c r="E116" s="236" t="s">
        <v>19</v>
      </c>
      <c r="F116" s="237" t="s">
        <v>166</v>
      </c>
      <c r="G116" s="235"/>
      <c r="H116" s="238">
        <v>56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136</v>
      </c>
      <c r="AU116" s="244" t="s">
        <v>81</v>
      </c>
      <c r="AV116" s="13" t="s">
        <v>81</v>
      </c>
      <c r="AW116" s="13" t="s">
        <v>33</v>
      </c>
      <c r="AX116" s="13" t="s">
        <v>79</v>
      </c>
      <c r="AY116" s="244" t="s">
        <v>123</v>
      </c>
    </row>
    <row r="117" s="2" customFormat="1" ht="16.5" customHeight="1">
      <c r="A117" s="40"/>
      <c r="B117" s="41"/>
      <c r="C117" s="214" t="s">
        <v>167</v>
      </c>
      <c r="D117" s="214" t="s">
        <v>125</v>
      </c>
      <c r="E117" s="215" t="s">
        <v>168</v>
      </c>
      <c r="F117" s="216" t="s">
        <v>169</v>
      </c>
      <c r="G117" s="217" t="s">
        <v>170</v>
      </c>
      <c r="H117" s="218">
        <v>34.299999999999997</v>
      </c>
      <c r="I117" s="219"/>
      <c r="J117" s="220">
        <f>ROUND(I117*H117,2)</f>
        <v>0</v>
      </c>
      <c r="K117" s="216" t="s">
        <v>129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130</v>
      </c>
      <c r="AT117" s="225" t="s">
        <v>125</v>
      </c>
      <c r="AU117" s="225" t="s">
        <v>81</v>
      </c>
      <c r="AY117" s="19" t="s">
        <v>123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130</v>
      </c>
      <c r="BM117" s="225" t="s">
        <v>171</v>
      </c>
    </row>
    <row r="118" s="2" customFormat="1">
      <c r="A118" s="40"/>
      <c r="B118" s="41"/>
      <c r="C118" s="42"/>
      <c r="D118" s="227" t="s">
        <v>132</v>
      </c>
      <c r="E118" s="42"/>
      <c r="F118" s="228" t="s">
        <v>172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132</v>
      </c>
      <c r="AU118" s="19" t="s">
        <v>81</v>
      </c>
    </row>
    <row r="119" s="2" customFormat="1">
      <c r="A119" s="40"/>
      <c r="B119" s="41"/>
      <c r="C119" s="42"/>
      <c r="D119" s="232" t="s">
        <v>134</v>
      </c>
      <c r="E119" s="42"/>
      <c r="F119" s="233" t="s">
        <v>173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134</v>
      </c>
      <c r="AU119" s="19" t="s">
        <v>81</v>
      </c>
    </row>
    <row r="120" s="13" customFormat="1">
      <c r="A120" s="13"/>
      <c r="B120" s="234"/>
      <c r="C120" s="235"/>
      <c r="D120" s="227" t="s">
        <v>136</v>
      </c>
      <c r="E120" s="236" t="s">
        <v>19</v>
      </c>
      <c r="F120" s="237" t="s">
        <v>174</v>
      </c>
      <c r="G120" s="235"/>
      <c r="H120" s="238">
        <v>34.299999999999997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136</v>
      </c>
      <c r="AU120" s="244" t="s">
        <v>81</v>
      </c>
      <c r="AV120" s="13" t="s">
        <v>81</v>
      </c>
      <c r="AW120" s="13" t="s">
        <v>33</v>
      </c>
      <c r="AX120" s="13" t="s">
        <v>79</v>
      </c>
      <c r="AY120" s="244" t="s">
        <v>123</v>
      </c>
    </row>
    <row r="121" s="2" customFormat="1" ht="21.75" customHeight="1">
      <c r="A121" s="40"/>
      <c r="B121" s="41"/>
      <c r="C121" s="214" t="s">
        <v>175</v>
      </c>
      <c r="D121" s="214" t="s">
        <v>125</v>
      </c>
      <c r="E121" s="215" t="s">
        <v>176</v>
      </c>
      <c r="F121" s="216" t="s">
        <v>177</v>
      </c>
      <c r="G121" s="217" t="s">
        <v>170</v>
      </c>
      <c r="H121" s="218">
        <v>34.299999999999997</v>
      </c>
      <c r="I121" s="219"/>
      <c r="J121" s="220">
        <f>ROUND(I121*H121,2)</f>
        <v>0</v>
      </c>
      <c r="K121" s="216" t="s">
        <v>129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130</v>
      </c>
      <c r="AT121" s="225" t="s">
        <v>125</v>
      </c>
      <c r="AU121" s="225" t="s">
        <v>81</v>
      </c>
      <c r="AY121" s="19" t="s">
        <v>123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130</v>
      </c>
      <c r="BM121" s="225" t="s">
        <v>178</v>
      </c>
    </row>
    <row r="122" s="2" customFormat="1">
      <c r="A122" s="40"/>
      <c r="B122" s="41"/>
      <c r="C122" s="42"/>
      <c r="D122" s="227" t="s">
        <v>132</v>
      </c>
      <c r="E122" s="42"/>
      <c r="F122" s="228" t="s">
        <v>179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132</v>
      </c>
      <c r="AU122" s="19" t="s">
        <v>81</v>
      </c>
    </row>
    <row r="123" s="2" customFormat="1">
      <c r="A123" s="40"/>
      <c r="B123" s="41"/>
      <c r="C123" s="42"/>
      <c r="D123" s="232" t="s">
        <v>134</v>
      </c>
      <c r="E123" s="42"/>
      <c r="F123" s="233" t="s">
        <v>180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134</v>
      </c>
      <c r="AU123" s="19" t="s">
        <v>81</v>
      </c>
    </row>
    <row r="124" s="13" customFormat="1">
      <c r="A124" s="13"/>
      <c r="B124" s="234"/>
      <c r="C124" s="235"/>
      <c r="D124" s="227" t="s">
        <v>136</v>
      </c>
      <c r="E124" s="236" t="s">
        <v>19</v>
      </c>
      <c r="F124" s="237" t="s">
        <v>181</v>
      </c>
      <c r="G124" s="235"/>
      <c r="H124" s="238">
        <v>34.299999999999997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136</v>
      </c>
      <c r="AU124" s="244" t="s">
        <v>81</v>
      </c>
      <c r="AV124" s="13" t="s">
        <v>81</v>
      </c>
      <c r="AW124" s="13" t="s">
        <v>33</v>
      </c>
      <c r="AX124" s="13" t="s">
        <v>79</v>
      </c>
      <c r="AY124" s="244" t="s">
        <v>123</v>
      </c>
    </row>
    <row r="125" s="2" customFormat="1" ht="24.15" customHeight="1">
      <c r="A125" s="40"/>
      <c r="B125" s="41"/>
      <c r="C125" s="214" t="s">
        <v>182</v>
      </c>
      <c r="D125" s="214" t="s">
        <v>125</v>
      </c>
      <c r="E125" s="215" t="s">
        <v>183</v>
      </c>
      <c r="F125" s="216" t="s">
        <v>184</v>
      </c>
      <c r="G125" s="217" t="s">
        <v>170</v>
      </c>
      <c r="H125" s="218">
        <v>514.5</v>
      </c>
      <c r="I125" s="219"/>
      <c r="J125" s="220">
        <f>ROUND(I125*H125,2)</f>
        <v>0</v>
      </c>
      <c r="K125" s="216" t="s">
        <v>129</v>
      </c>
      <c r="L125" s="46"/>
      <c r="M125" s="221" t="s">
        <v>19</v>
      </c>
      <c r="N125" s="222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130</v>
      </c>
      <c r="AT125" s="225" t="s">
        <v>125</v>
      </c>
      <c r="AU125" s="225" t="s">
        <v>81</v>
      </c>
      <c r="AY125" s="19" t="s">
        <v>123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130</v>
      </c>
      <c r="BM125" s="225" t="s">
        <v>185</v>
      </c>
    </row>
    <row r="126" s="2" customFormat="1">
      <c r="A126" s="40"/>
      <c r="B126" s="41"/>
      <c r="C126" s="42"/>
      <c r="D126" s="227" t="s">
        <v>132</v>
      </c>
      <c r="E126" s="42"/>
      <c r="F126" s="228" t="s">
        <v>186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132</v>
      </c>
      <c r="AU126" s="19" t="s">
        <v>81</v>
      </c>
    </row>
    <row r="127" s="2" customFormat="1">
      <c r="A127" s="40"/>
      <c r="B127" s="41"/>
      <c r="C127" s="42"/>
      <c r="D127" s="232" t="s">
        <v>134</v>
      </c>
      <c r="E127" s="42"/>
      <c r="F127" s="233" t="s">
        <v>187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134</v>
      </c>
      <c r="AU127" s="19" t="s">
        <v>81</v>
      </c>
    </row>
    <row r="128" s="13" customFormat="1">
      <c r="A128" s="13"/>
      <c r="B128" s="234"/>
      <c r="C128" s="235"/>
      <c r="D128" s="227" t="s">
        <v>136</v>
      </c>
      <c r="E128" s="236" t="s">
        <v>19</v>
      </c>
      <c r="F128" s="237" t="s">
        <v>188</v>
      </c>
      <c r="G128" s="235"/>
      <c r="H128" s="238">
        <v>514.5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136</v>
      </c>
      <c r="AU128" s="244" t="s">
        <v>81</v>
      </c>
      <c r="AV128" s="13" t="s">
        <v>81</v>
      </c>
      <c r="AW128" s="13" t="s">
        <v>33</v>
      </c>
      <c r="AX128" s="13" t="s">
        <v>79</v>
      </c>
      <c r="AY128" s="244" t="s">
        <v>123</v>
      </c>
    </row>
    <row r="129" s="2" customFormat="1" ht="16.5" customHeight="1">
      <c r="A129" s="40"/>
      <c r="B129" s="41"/>
      <c r="C129" s="214" t="s">
        <v>189</v>
      </c>
      <c r="D129" s="214" t="s">
        <v>125</v>
      </c>
      <c r="E129" s="215" t="s">
        <v>190</v>
      </c>
      <c r="F129" s="216" t="s">
        <v>191</v>
      </c>
      <c r="G129" s="217" t="s">
        <v>192</v>
      </c>
      <c r="H129" s="218">
        <v>61.740000000000002</v>
      </c>
      <c r="I129" s="219"/>
      <c r="J129" s="220">
        <f>ROUND(I129*H129,2)</f>
        <v>0</v>
      </c>
      <c r="K129" s="216" t="s">
        <v>129</v>
      </c>
      <c r="L129" s="46"/>
      <c r="M129" s="221" t="s">
        <v>19</v>
      </c>
      <c r="N129" s="222" t="s">
        <v>43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130</v>
      </c>
      <c r="AT129" s="225" t="s">
        <v>125</v>
      </c>
      <c r="AU129" s="225" t="s">
        <v>81</v>
      </c>
      <c r="AY129" s="19" t="s">
        <v>123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130</v>
      </c>
      <c r="BM129" s="225" t="s">
        <v>193</v>
      </c>
    </row>
    <row r="130" s="2" customFormat="1">
      <c r="A130" s="40"/>
      <c r="B130" s="41"/>
      <c r="C130" s="42"/>
      <c r="D130" s="227" t="s">
        <v>132</v>
      </c>
      <c r="E130" s="42"/>
      <c r="F130" s="228" t="s">
        <v>194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132</v>
      </c>
      <c r="AU130" s="19" t="s">
        <v>81</v>
      </c>
    </row>
    <row r="131" s="2" customFormat="1">
      <c r="A131" s="40"/>
      <c r="B131" s="41"/>
      <c r="C131" s="42"/>
      <c r="D131" s="232" t="s">
        <v>134</v>
      </c>
      <c r="E131" s="42"/>
      <c r="F131" s="233" t="s">
        <v>195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134</v>
      </c>
      <c r="AU131" s="19" t="s">
        <v>81</v>
      </c>
    </row>
    <row r="132" s="13" customFormat="1">
      <c r="A132" s="13"/>
      <c r="B132" s="234"/>
      <c r="C132" s="235"/>
      <c r="D132" s="227" t="s">
        <v>136</v>
      </c>
      <c r="E132" s="236" t="s">
        <v>19</v>
      </c>
      <c r="F132" s="237" t="s">
        <v>196</v>
      </c>
      <c r="G132" s="235"/>
      <c r="H132" s="238">
        <v>61.740000000000002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136</v>
      </c>
      <c r="AU132" s="244" t="s">
        <v>81</v>
      </c>
      <c r="AV132" s="13" t="s">
        <v>81</v>
      </c>
      <c r="AW132" s="13" t="s">
        <v>33</v>
      </c>
      <c r="AX132" s="13" t="s">
        <v>79</v>
      </c>
      <c r="AY132" s="244" t="s">
        <v>123</v>
      </c>
    </row>
    <row r="133" s="2" customFormat="1" ht="16.5" customHeight="1">
      <c r="A133" s="40"/>
      <c r="B133" s="41"/>
      <c r="C133" s="214" t="s">
        <v>197</v>
      </c>
      <c r="D133" s="214" t="s">
        <v>125</v>
      </c>
      <c r="E133" s="215" t="s">
        <v>198</v>
      </c>
      <c r="F133" s="216" t="s">
        <v>199</v>
      </c>
      <c r="G133" s="217" t="s">
        <v>170</v>
      </c>
      <c r="H133" s="218">
        <v>34.299999999999997</v>
      </c>
      <c r="I133" s="219"/>
      <c r="J133" s="220">
        <f>ROUND(I133*H133,2)</f>
        <v>0</v>
      </c>
      <c r="K133" s="216" t="s">
        <v>129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130</v>
      </c>
      <c r="AT133" s="225" t="s">
        <v>125</v>
      </c>
      <c r="AU133" s="225" t="s">
        <v>81</v>
      </c>
      <c r="AY133" s="19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130</v>
      </c>
      <c r="BM133" s="225" t="s">
        <v>200</v>
      </c>
    </row>
    <row r="134" s="2" customFormat="1">
      <c r="A134" s="40"/>
      <c r="B134" s="41"/>
      <c r="C134" s="42"/>
      <c r="D134" s="227" t="s">
        <v>132</v>
      </c>
      <c r="E134" s="42"/>
      <c r="F134" s="228" t="s">
        <v>201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132</v>
      </c>
      <c r="AU134" s="19" t="s">
        <v>81</v>
      </c>
    </row>
    <row r="135" s="2" customFormat="1">
      <c r="A135" s="40"/>
      <c r="B135" s="41"/>
      <c r="C135" s="42"/>
      <c r="D135" s="232" t="s">
        <v>134</v>
      </c>
      <c r="E135" s="42"/>
      <c r="F135" s="233" t="s">
        <v>202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134</v>
      </c>
      <c r="AU135" s="19" t="s">
        <v>81</v>
      </c>
    </row>
    <row r="136" s="13" customFormat="1">
      <c r="A136" s="13"/>
      <c r="B136" s="234"/>
      <c r="C136" s="235"/>
      <c r="D136" s="227" t="s">
        <v>136</v>
      </c>
      <c r="E136" s="236" t="s">
        <v>19</v>
      </c>
      <c r="F136" s="237" t="s">
        <v>181</v>
      </c>
      <c r="G136" s="235"/>
      <c r="H136" s="238">
        <v>34.299999999999997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136</v>
      </c>
      <c r="AU136" s="244" t="s">
        <v>81</v>
      </c>
      <c r="AV136" s="13" t="s">
        <v>81</v>
      </c>
      <c r="AW136" s="13" t="s">
        <v>33</v>
      </c>
      <c r="AX136" s="13" t="s">
        <v>79</v>
      </c>
      <c r="AY136" s="244" t="s">
        <v>123</v>
      </c>
    </row>
    <row r="137" s="2" customFormat="1" ht="16.5" customHeight="1">
      <c r="A137" s="40"/>
      <c r="B137" s="41"/>
      <c r="C137" s="214" t="s">
        <v>203</v>
      </c>
      <c r="D137" s="214" t="s">
        <v>125</v>
      </c>
      <c r="E137" s="215" t="s">
        <v>204</v>
      </c>
      <c r="F137" s="216" t="s">
        <v>205</v>
      </c>
      <c r="G137" s="217" t="s">
        <v>170</v>
      </c>
      <c r="H137" s="218">
        <v>34.299999999999997</v>
      </c>
      <c r="I137" s="219"/>
      <c r="J137" s="220">
        <f>ROUND(I137*H137,2)</f>
        <v>0</v>
      </c>
      <c r="K137" s="216" t="s">
        <v>129</v>
      </c>
      <c r="L137" s="46"/>
      <c r="M137" s="221" t="s">
        <v>19</v>
      </c>
      <c r="N137" s="222" t="s">
        <v>43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130</v>
      </c>
      <c r="AT137" s="225" t="s">
        <v>125</v>
      </c>
      <c r="AU137" s="225" t="s">
        <v>81</v>
      </c>
      <c r="AY137" s="19" t="s">
        <v>123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130</v>
      </c>
      <c r="BM137" s="225" t="s">
        <v>206</v>
      </c>
    </row>
    <row r="138" s="2" customFormat="1">
      <c r="A138" s="40"/>
      <c r="B138" s="41"/>
      <c r="C138" s="42"/>
      <c r="D138" s="227" t="s">
        <v>132</v>
      </c>
      <c r="E138" s="42"/>
      <c r="F138" s="228" t="s">
        <v>207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132</v>
      </c>
      <c r="AU138" s="19" t="s">
        <v>81</v>
      </c>
    </row>
    <row r="139" s="2" customFormat="1">
      <c r="A139" s="40"/>
      <c r="B139" s="41"/>
      <c r="C139" s="42"/>
      <c r="D139" s="232" t="s">
        <v>134</v>
      </c>
      <c r="E139" s="42"/>
      <c r="F139" s="233" t="s">
        <v>208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134</v>
      </c>
      <c r="AU139" s="19" t="s">
        <v>81</v>
      </c>
    </row>
    <row r="140" s="13" customFormat="1">
      <c r="A140" s="13"/>
      <c r="B140" s="234"/>
      <c r="C140" s="235"/>
      <c r="D140" s="227" t="s">
        <v>136</v>
      </c>
      <c r="E140" s="236" t="s">
        <v>19</v>
      </c>
      <c r="F140" s="237" t="s">
        <v>209</v>
      </c>
      <c r="G140" s="235"/>
      <c r="H140" s="238">
        <v>34.299999999999997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136</v>
      </c>
      <c r="AU140" s="244" t="s">
        <v>81</v>
      </c>
      <c r="AV140" s="13" t="s">
        <v>81</v>
      </c>
      <c r="AW140" s="13" t="s">
        <v>33</v>
      </c>
      <c r="AX140" s="13" t="s">
        <v>79</v>
      </c>
      <c r="AY140" s="244" t="s">
        <v>123</v>
      </c>
    </row>
    <row r="141" s="2" customFormat="1" ht="16.5" customHeight="1">
      <c r="A141" s="40"/>
      <c r="B141" s="41"/>
      <c r="C141" s="256" t="s">
        <v>8</v>
      </c>
      <c r="D141" s="256" t="s">
        <v>210</v>
      </c>
      <c r="E141" s="257" t="s">
        <v>211</v>
      </c>
      <c r="F141" s="258" t="s">
        <v>212</v>
      </c>
      <c r="G141" s="259" t="s">
        <v>192</v>
      </c>
      <c r="H141" s="260">
        <v>68.599999999999994</v>
      </c>
      <c r="I141" s="261"/>
      <c r="J141" s="262">
        <f>ROUND(I141*H141,2)</f>
        <v>0</v>
      </c>
      <c r="K141" s="258" t="s">
        <v>129</v>
      </c>
      <c r="L141" s="263"/>
      <c r="M141" s="264" t="s">
        <v>19</v>
      </c>
      <c r="N141" s="265" t="s">
        <v>43</v>
      </c>
      <c r="O141" s="86"/>
      <c r="P141" s="223">
        <f>O141*H141</f>
        <v>0</v>
      </c>
      <c r="Q141" s="223">
        <v>1</v>
      </c>
      <c r="R141" s="223">
        <f>Q141*H141</f>
        <v>68.599999999999994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182</v>
      </c>
      <c r="AT141" s="225" t="s">
        <v>210</v>
      </c>
      <c r="AU141" s="225" t="s">
        <v>81</v>
      </c>
      <c r="AY141" s="19" t="s">
        <v>123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130</v>
      </c>
      <c r="BM141" s="225" t="s">
        <v>213</v>
      </c>
    </row>
    <row r="142" s="2" customFormat="1">
      <c r="A142" s="40"/>
      <c r="B142" s="41"/>
      <c r="C142" s="42"/>
      <c r="D142" s="227" t="s">
        <v>132</v>
      </c>
      <c r="E142" s="42"/>
      <c r="F142" s="228" t="s">
        <v>212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132</v>
      </c>
      <c r="AU142" s="19" t="s">
        <v>81</v>
      </c>
    </row>
    <row r="143" s="13" customFormat="1">
      <c r="A143" s="13"/>
      <c r="B143" s="234"/>
      <c r="C143" s="235"/>
      <c r="D143" s="227" t="s">
        <v>136</v>
      </c>
      <c r="E143" s="236" t="s">
        <v>19</v>
      </c>
      <c r="F143" s="237" t="s">
        <v>214</v>
      </c>
      <c r="G143" s="235"/>
      <c r="H143" s="238">
        <v>68.599999999999994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136</v>
      </c>
      <c r="AU143" s="244" t="s">
        <v>81</v>
      </c>
      <c r="AV143" s="13" t="s">
        <v>81</v>
      </c>
      <c r="AW143" s="13" t="s">
        <v>33</v>
      </c>
      <c r="AX143" s="13" t="s">
        <v>79</v>
      </c>
      <c r="AY143" s="244" t="s">
        <v>123</v>
      </c>
    </row>
    <row r="144" s="2" customFormat="1" ht="16.5" customHeight="1">
      <c r="A144" s="40"/>
      <c r="B144" s="41"/>
      <c r="C144" s="214" t="s">
        <v>215</v>
      </c>
      <c r="D144" s="214" t="s">
        <v>125</v>
      </c>
      <c r="E144" s="215" t="s">
        <v>216</v>
      </c>
      <c r="F144" s="216" t="s">
        <v>217</v>
      </c>
      <c r="G144" s="217" t="s">
        <v>128</v>
      </c>
      <c r="H144" s="218">
        <v>686</v>
      </c>
      <c r="I144" s="219"/>
      <c r="J144" s="220">
        <f>ROUND(I144*H144,2)</f>
        <v>0</v>
      </c>
      <c r="K144" s="216" t="s">
        <v>129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130</v>
      </c>
      <c r="AT144" s="225" t="s">
        <v>125</v>
      </c>
      <c r="AU144" s="225" t="s">
        <v>81</v>
      </c>
      <c r="AY144" s="19" t="s">
        <v>123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130</v>
      </c>
      <c r="BM144" s="225" t="s">
        <v>218</v>
      </c>
    </row>
    <row r="145" s="2" customFormat="1">
      <c r="A145" s="40"/>
      <c r="B145" s="41"/>
      <c r="C145" s="42"/>
      <c r="D145" s="227" t="s">
        <v>132</v>
      </c>
      <c r="E145" s="42"/>
      <c r="F145" s="228" t="s">
        <v>219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132</v>
      </c>
      <c r="AU145" s="19" t="s">
        <v>81</v>
      </c>
    </row>
    <row r="146" s="2" customFormat="1">
      <c r="A146" s="40"/>
      <c r="B146" s="41"/>
      <c r="C146" s="42"/>
      <c r="D146" s="232" t="s">
        <v>134</v>
      </c>
      <c r="E146" s="42"/>
      <c r="F146" s="233" t="s">
        <v>220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134</v>
      </c>
      <c r="AU146" s="19" t="s">
        <v>81</v>
      </c>
    </row>
    <row r="147" s="13" customFormat="1">
      <c r="A147" s="13"/>
      <c r="B147" s="234"/>
      <c r="C147" s="235"/>
      <c r="D147" s="227" t="s">
        <v>136</v>
      </c>
      <c r="E147" s="236" t="s">
        <v>19</v>
      </c>
      <c r="F147" s="237" t="s">
        <v>221</v>
      </c>
      <c r="G147" s="235"/>
      <c r="H147" s="238">
        <v>686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136</v>
      </c>
      <c r="AU147" s="244" t="s">
        <v>81</v>
      </c>
      <c r="AV147" s="13" t="s">
        <v>81</v>
      </c>
      <c r="AW147" s="13" t="s">
        <v>33</v>
      </c>
      <c r="AX147" s="13" t="s">
        <v>79</v>
      </c>
      <c r="AY147" s="244" t="s">
        <v>123</v>
      </c>
    </row>
    <row r="148" s="12" customFormat="1" ht="22.8" customHeight="1">
      <c r="A148" s="12"/>
      <c r="B148" s="198"/>
      <c r="C148" s="199"/>
      <c r="D148" s="200" t="s">
        <v>71</v>
      </c>
      <c r="E148" s="212" t="s">
        <v>159</v>
      </c>
      <c r="F148" s="212" t="s">
        <v>222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SUM(P149:P193)</f>
        <v>0</v>
      </c>
      <c r="Q148" s="206"/>
      <c r="R148" s="207">
        <f>SUM(R149:R193)</f>
        <v>0</v>
      </c>
      <c r="S148" s="206"/>
      <c r="T148" s="208">
        <f>SUM(T149:T193)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79</v>
      </c>
      <c r="AT148" s="210" t="s">
        <v>71</v>
      </c>
      <c r="AU148" s="210" t="s">
        <v>79</v>
      </c>
      <c r="AY148" s="209" t="s">
        <v>123</v>
      </c>
      <c r="BK148" s="211">
        <f>SUM(BK149:BK193)</f>
        <v>0</v>
      </c>
    </row>
    <row r="149" s="2" customFormat="1" ht="16.5" customHeight="1">
      <c r="A149" s="40"/>
      <c r="B149" s="41"/>
      <c r="C149" s="214" t="s">
        <v>223</v>
      </c>
      <c r="D149" s="214" t="s">
        <v>125</v>
      </c>
      <c r="E149" s="215" t="s">
        <v>224</v>
      </c>
      <c r="F149" s="216" t="s">
        <v>225</v>
      </c>
      <c r="G149" s="217" t="s">
        <v>128</v>
      </c>
      <c r="H149" s="218">
        <v>762.75</v>
      </c>
      <c r="I149" s="219"/>
      <c r="J149" s="220">
        <f>ROUND(I149*H149,2)</f>
        <v>0</v>
      </c>
      <c r="K149" s="216" t="s">
        <v>129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130</v>
      </c>
      <c r="AT149" s="225" t="s">
        <v>125</v>
      </c>
      <c r="AU149" s="225" t="s">
        <v>81</v>
      </c>
      <c r="AY149" s="19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130</v>
      </c>
      <c r="BM149" s="225" t="s">
        <v>226</v>
      </c>
    </row>
    <row r="150" s="2" customFormat="1">
      <c r="A150" s="40"/>
      <c r="B150" s="41"/>
      <c r="C150" s="42"/>
      <c r="D150" s="227" t="s">
        <v>132</v>
      </c>
      <c r="E150" s="42"/>
      <c r="F150" s="228" t="s">
        <v>227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132</v>
      </c>
      <c r="AU150" s="19" t="s">
        <v>81</v>
      </c>
    </row>
    <row r="151" s="2" customFormat="1">
      <c r="A151" s="40"/>
      <c r="B151" s="41"/>
      <c r="C151" s="42"/>
      <c r="D151" s="232" t="s">
        <v>134</v>
      </c>
      <c r="E151" s="42"/>
      <c r="F151" s="233" t="s">
        <v>228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134</v>
      </c>
      <c r="AU151" s="19" t="s">
        <v>81</v>
      </c>
    </row>
    <row r="152" s="13" customFormat="1">
      <c r="A152" s="13"/>
      <c r="B152" s="234"/>
      <c r="C152" s="235"/>
      <c r="D152" s="227" t="s">
        <v>136</v>
      </c>
      <c r="E152" s="236" t="s">
        <v>19</v>
      </c>
      <c r="F152" s="237" t="s">
        <v>229</v>
      </c>
      <c r="G152" s="235"/>
      <c r="H152" s="238">
        <v>762.75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136</v>
      </c>
      <c r="AU152" s="244" t="s">
        <v>81</v>
      </c>
      <c r="AV152" s="13" t="s">
        <v>81</v>
      </c>
      <c r="AW152" s="13" t="s">
        <v>33</v>
      </c>
      <c r="AX152" s="13" t="s">
        <v>79</v>
      </c>
      <c r="AY152" s="244" t="s">
        <v>123</v>
      </c>
    </row>
    <row r="153" s="2" customFormat="1" ht="16.5" customHeight="1">
      <c r="A153" s="40"/>
      <c r="B153" s="41"/>
      <c r="C153" s="214" t="s">
        <v>230</v>
      </c>
      <c r="D153" s="214" t="s">
        <v>125</v>
      </c>
      <c r="E153" s="215" t="s">
        <v>231</v>
      </c>
      <c r="F153" s="216" t="s">
        <v>232</v>
      </c>
      <c r="G153" s="217" t="s">
        <v>128</v>
      </c>
      <c r="H153" s="218">
        <v>762.75</v>
      </c>
      <c r="I153" s="219"/>
      <c r="J153" s="220">
        <f>ROUND(I153*H153,2)</f>
        <v>0</v>
      </c>
      <c r="K153" s="216" t="s">
        <v>129</v>
      </c>
      <c r="L153" s="46"/>
      <c r="M153" s="221" t="s">
        <v>19</v>
      </c>
      <c r="N153" s="222" t="s">
        <v>43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130</v>
      </c>
      <c r="AT153" s="225" t="s">
        <v>125</v>
      </c>
      <c r="AU153" s="225" t="s">
        <v>81</v>
      </c>
      <c r="AY153" s="19" t="s">
        <v>123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130</v>
      </c>
      <c r="BM153" s="225" t="s">
        <v>233</v>
      </c>
    </row>
    <row r="154" s="2" customFormat="1">
      <c r="A154" s="40"/>
      <c r="B154" s="41"/>
      <c r="C154" s="42"/>
      <c r="D154" s="227" t="s">
        <v>132</v>
      </c>
      <c r="E154" s="42"/>
      <c r="F154" s="228" t="s">
        <v>234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132</v>
      </c>
      <c r="AU154" s="19" t="s">
        <v>81</v>
      </c>
    </row>
    <row r="155" s="2" customFormat="1">
      <c r="A155" s="40"/>
      <c r="B155" s="41"/>
      <c r="C155" s="42"/>
      <c r="D155" s="232" t="s">
        <v>134</v>
      </c>
      <c r="E155" s="42"/>
      <c r="F155" s="233" t="s">
        <v>235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134</v>
      </c>
      <c r="AU155" s="19" t="s">
        <v>81</v>
      </c>
    </row>
    <row r="156" s="13" customFormat="1">
      <c r="A156" s="13"/>
      <c r="B156" s="234"/>
      <c r="C156" s="235"/>
      <c r="D156" s="227" t="s">
        <v>136</v>
      </c>
      <c r="E156" s="236" t="s">
        <v>19</v>
      </c>
      <c r="F156" s="237" t="s">
        <v>236</v>
      </c>
      <c r="G156" s="235"/>
      <c r="H156" s="238">
        <v>762.75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136</v>
      </c>
      <c r="AU156" s="244" t="s">
        <v>81</v>
      </c>
      <c r="AV156" s="13" t="s">
        <v>81</v>
      </c>
      <c r="AW156" s="13" t="s">
        <v>33</v>
      </c>
      <c r="AX156" s="13" t="s">
        <v>79</v>
      </c>
      <c r="AY156" s="244" t="s">
        <v>123</v>
      </c>
    </row>
    <row r="157" s="2" customFormat="1" ht="16.5" customHeight="1">
      <c r="A157" s="40"/>
      <c r="B157" s="41"/>
      <c r="C157" s="214" t="s">
        <v>237</v>
      </c>
      <c r="D157" s="214" t="s">
        <v>125</v>
      </c>
      <c r="E157" s="215" t="s">
        <v>238</v>
      </c>
      <c r="F157" s="216" t="s">
        <v>239</v>
      </c>
      <c r="G157" s="217" t="s">
        <v>128</v>
      </c>
      <c r="H157" s="218">
        <v>675</v>
      </c>
      <c r="I157" s="219"/>
      <c r="J157" s="220">
        <f>ROUND(I157*H157,2)</f>
        <v>0</v>
      </c>
      <c r="K157" s="216" t="s">
        <v>129</v>
      </c>
      <c r="L157" s="46"/>
      <c r="M157" s="221" t="s">
        <v>19</v>
      </c>
      <c r="N157" s="222" t="s">
        <v>43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130</v>
      </c>
      <c r="AT157" s="225" t="s">
        <v>125</v>
      </c>
      <c r="AU157" s="225" t="s">
        <v>81</v>
      </c>
      <c r="AY157" s="19" t="s">
        <v>123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130</v>
      </c>
      <c r="BM157" s="225" t="s">
        <v>240</v>
      </c>
    </row>
    <row r="158" s="2" customFormat="1">
      <c r="A158" s="40"/>
      <c r="B158" s="41"/>
      <c r="C158" s="42"/>
      <c r="D158" s="227" t="s">
        <v>132</v>
      </c>
      <c r="E158" s="42"/>
      <c r="F158" s="228" t="s">
        <v>241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132</v>
      </c>
      <c r="AU158" s="19" t="s">
        <v>81</v>
      </c>
    </row>
    <row r="159" s="2" customFormat="1">
      <c r="A159" s="40"/>
      <c r="B159" s="41"/>
      <c r="C159" s="42"/>
      <c r="D159" s="232" t="s">
        <v>134</v>
      </c>
      <c r="E159" s="42"/>
      <c r="F159" s="233" t="s">
        <v>242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134</v>
      </c>
      <c r="AU159" s="19" t="s">
        <v>81</v>
      </c>
    </row>
    <row r="160" s="13" customFormat="1">
      <c r="A160" s="13"/>
      <c r="B160" s="234"/>
      <c r="C160" s="235"/>
      <c r="D160" s="227" t="s">
        <v>136</v>
      </c>
      <c r="E160" s="236" t="s">
        <v>19</v>
      </c>
      <c r="F160" s="237" t="s">
        <v>243</v>
      </c>
      <c r="G160" s="235"/>
      <c r="H160" s="238">
        <v>675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136</v>
      </c>
      <c r="AU160" s="244" t="s">
        <v>81</v>
      </c>
      <c r="AV160" s="13" t="s">
        <v>81</v>
      </c>
      <c r="AW160" s="13" t="s">
        <v>33</v>
      </c>
      <c r="AX160" s="13" t="s">
        <v>79</v>
      </c>
      <c r="AY160" s="244" t="s">
        <v>123</v>
      </c>
    </row>
    <row r="161" s="2" customFormat="1" ht="16.5" customHeight="1">
      <c r="A161" s="40"/>
      <c r="B161" s="41"/>
      <c r="C161" s="214" t="s">
        <v>244</v>
      </c>
      <c r="D161" s="214" t="s">
        <v>125</v>
      </c>
      <c r="E161" s="215" t="s">
        <v>245</v>
      </c>
      <c r="F161" s="216" t="s">
        <v>246</v>
      </c>
      <c r="G161" s="217" t="s">
        <v>128</v>
      </c>
      <c r="H161" s="218">
        <v>11</v>
      </c>
      <c r="I161" s="219"/>
      <c r="J161" s="220">
        <f>ROUND(I161*H161,2)</f>
        <v>0</v>
      </c>
      <c r="K161" s="216" t="s">
        <v>129</v>
      </c>
      <c r="L161" s="46"/>
      <c r="M161" s="221" t="s">
        <v>19</v>
      </c>
      <c r="N161" s="222" t="s">
        <v>43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130</v>
      </c>
      <c r="AT161" s="225" t="s">
        <v>125</v>
      </c>
      <c r="AU161" s="225" t="s">
        <v>81</v>
      </c>
      <c r="AY161" s="19" t="s">
        <v>123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130</v>
      </c>
      <c r="BM161" s="225" t="s">
        <v>247</v>
      </c>
    </row>
    <row r="162" s="2" customFormat="1">
      <c r="A162" s="40"/>
      <c r="B162" s="41"/>
      <c r="C162" s="42"/>
      <c r="D162" s="227" t="s">
        <v>132</v>
      </c>
      <c r="E162" s="42"/>
      <c r="F162" s="228" t="s">
        <v>248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132</v>
      </c>
      <c r="AU162" s="19" t="s">
        <v>81</v>
      </c>
    </row>
    <row r="163" s="2" customFormat="1">
      <c r="A163" s="40"/>
      <c r="B163" s="41"/>
      <c r="C163" s="42"/>
      <c r="D163" s="232" t="s">
        <v>134</v>
      </c>
      <c r="E163" s="42"/>
      <c r="F163" s="233" t="s">
        <v>249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134</v>
      </c>
      <c r="AU163" s="19" t="s">
        <v>81</v>
      </c>
    </row>
    <row r="164" s="13" customFormat="1">
      <c r="A164" s="13"/>
      <c r="B164" s="234"/>
      <c r="C164" s="235"/>
      <c r="D164" s="227" t="s">
        <v>136</v>
      </c>
      <c r="E164" s="236" t="s">
        <v>19</v>
      </c>
      <c r="F164" s="237" t="s">
        <v>250</v>
      </c>
      <c r="G164" s="235"/>
      <c r="H164" s="238">
        <v>11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136</v>
      </c>
      <c r="AU164" s="244" t="s">
        <v>81</v>
      </c>
      <c r="AV164" s="13" t="s">
        <v>81</v>
      </c>
      <c r="AW164" s="13" t="s">
        <v>33</v>
      </c>
      <c r="AX164" s="13" t="s">
        <v>79</v>
      </c>
      <c r="AY164" s="244" t="s">
        <v>123</v>
      </c>
    </row>
    <row r="165" s="2" customFormat="1" ht="16.5" customHeight="1">
      <c r="A165" s="40"/>
      <c r="B165" s="41"/>
      <c r="C165" s="214" t="s">
        <v>251</v>
      </c>
      <c r="D165" s="214" t="s">
        <v>125</v>
      </c>
      <c r="E165" s="215" t="s">
        <v>252</v>
      </c>
      <c r="F165" s="216" t="s">
        <v>253</v>
      </c>
      <c r="G165" s="217" t="s">
        <v>128</v>
      </c>
      <c r="H165" s="218">
        <v>686</v>
      </c>
      <c r="I165" s="219"/>
      <c r="J165" s="220">
        <f>ROUND(I165*H165,2)</f>
        <v>0</v>
      </c>
      <c r="K165" s="216" t="s">
        <v>129</v>
      </c>
      <c r="L165" s="46"/>
      <c r="M165" s="221" t="s">
        <v>19</v>
      </c>
      <c r="N165" s="222" t="s">
        <v>43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130</v>
      </c>
      <c r="AT165" s="225" t="s">
        <v>125</v>
      </c>
      <c r="AU165" s="225" t="s">
        <v>81</v>
      </c>
      <c r="AY165" s="19" t="s">
        <v>123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130</v>
      </c>
      <c r="BM165" s="225" t="s">
        <v>254</v>
      </c>
    </row>
    <row r="166" s="2" customFormat="1">
      <c r="A166" s="40"/>
      <c r="B166" s="41"/>
      <c r="C166" s="42"/>
      <c r="D166" s="227" t="s">
        <v>132</v>
      </c>
      <c r="E166" s="42"/>
      <c r="F166" s="228" t="s">
        <v>255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132</v>
      </c>
      <c r="AU166" s="19" t="s">
        <v>81</v>
      </c>
    </row>
    <row r="167" s="2" customFormat="1">
      <c r="A167" s="40"/>
      <c r="B167" s="41"/>
      <c r="C167" s="42"/>
      <c r="D167" s="232" t="s">
        <v>134</v>
      </c>
      <c r="E167" s="42"/>
      <c r="F167" s="233" t="s">
        <v>256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134</v>
      </c>
      <c r="AU167" s="19" t="s">
        <v>81</v>
      </c>
    </row>
    <row r="168" s="13" customFormat="1">
      <c r="A168" s="13"/>
      <c r="B168" s="234"/>
      <c r="C168" s="235"/>
      <c r="D168" s="227" t="s">
        <v>136</v>
      </c>
      <c r="E168" s="236" t="s">
        <v>19</v>
      </c>
      <c r="F168" s="237" t="s">
        <v>257</v>
      </c>
      <c r="G168" s="235"/>
      <c r="H168" s="238">
        <v>11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136</v>
      </c>
      <c r="AU168" s="244" t="s">
        <v>81</v>
      </c>
      <c r="AV168" s="13" t="s">
        <v>81</v>
      </c>
      <c r="AW168" s="13" t="s">
        <v>33</v>
      </c>
      <c r="AX168" s="13" t="s">
        <v>72</v>
      </c>
      <c r="AY168" s="244" t="s">
        <v>123</v>
      </c>
    </row>
    <row r="169" s="13" customFormat="1">
      <c r="A169" s="13"/>
      <c r="B169" s="234"/>
      <c r="C169" s="235"/>
      <c r="D169" s="227" t="s">
        <v>136</v>
      </c>
      <c r="E169" s="236" t="s">
        <v>19</v>
      </c>
      <c r="F169" s="237" t="s">
        <v>258</v>
      </c>
      <c r="G169" s="235"/>
      <c r="H169" s="238">
        <v>675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136</v>
      </c>
      <c r="AU169" s="244" t="s">
        <v>81</v>
      </c>
      <c r="AV169" s="13" t="s">
        <v>81</v>
      </c>
      <c r="AW169" s="13" t="s">
        <v>33</v>
      </c>
      <c r="AX169" s="13" t="s">
        <v>72</v>
      </c>
      <c r="AY169" s="244" t="s">
        <v>123</v>
      </c>
    </row>
    <row r="170" s="14" customFormat="1">
      <c r="A170" s="14"/>
      <c r="B170" s="245"/>
      <c r="C170" s="246"/>
      <c r="D170" s="227" t="s">
        <v>136</v>
      </c>
      <c r="E170" s="247" t="s">
        <v>19</v>
      </c>
      <c r="F170" s="248" t="s">
        <v>145</v>
      </c>
      <c r="G170" s="246"/>
      <c r="H170" s="249">
        <v>686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136</v>
      </c>
      <c r="AU170" s="255" t="s">
        <v>81</v>
      </c>
      <c r="AV170" s="14" t="s">
        <v>130</v>
      </c>
      <c r="AW170" s="14" t="s">
        <v>33</v>
      </c>
      <c r="AX170" s="14" t="s">
        <v>79</v>
      </c>
      <c r="AY170" s="255" t="s">
        <v>123</v>
      </c>
    </row>
    <row r="171" s="2" customFormat="1" ht="16.5" customHeight="1">
      <c r="A171" s="40"/>
      <c r="B171" s="41"/>
      <c r="C171" s="214" t="s">
        <v>259</v>
      </c>
      <c r="D171" s="214" t="s">
        <v>125</v>
      </c>
      <c r="E171" s="215" t="s">
        <v>260</v>
      </c>
      <c r="F171" s="216" t="s">
        <v>261</v>
      </c>
      <c r="G171" s="217" t="s">
        <v>128</v>
      </c>
      <c r="H171" s="218">
        <v>740</v>
      </c>
      <c r="I171" s="219"/>
      <c r="J171" s="220">
        <f>ROUND(I171*H171,2)</f>
        <v>0</v>
      </c>
      <c r="K171" s="216" t="s">
        <v>129</v>
      </c>
      <c r="L171" s="46"/>
      <c r="M171" s="221" t="s">
        <v>19</v>
      </c>
      <c r="N171" s="222" t="s">
        <v>43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130</v>
      </c>
      <c r="AT171" s="225" t="s">
        <v>125</v>
      </c>
      <c r="AU171" s="225" t="s">
        <v>81</v>
      </c>
      <c r="AY171" s="19" t="s">
        <v>123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130</v>
      </c>
      <c r="BM171" s="225" t="s">
        <v>262</v>
      </c>
    </row>
    <row r="172" s="2" customFormat="1">
      <c r="A172" s="40"/>
      <c r="B172" s="41"/>
      <c r="C172" s="42"/>
      <c r="D172" s="227" t="s">
        <v>132</v>
      </c>
      <c r="E172" s="42"/>
      <c r="F172" s="228" t="s">
        <v>263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132</v>
      </c>
      <c r="AU172" s="19" t="s">
        <v>81</v>
      </c>
    </row>
    <row r="173" s="2" customFormat="1">
      <c r="A173" s="40"/>
      <c r="B173" s="41"/>
      <c r="C173" s="42"/>
      <c r="D173" s="232" t="s">
        <v>134</v>
      </c>
      <c r="E173" s="42"/>
      <c r="F173" s="233" t="s">
        <v>264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134</v>
      </c>
      <c r="AU173" s="19" t="s">
        <v>81</v>
      </c>
    </row>
    <row r="174" s="13" customFormat="1">
      <c r="A174" s="13"/>
      <c r="B174" s="234"/>
      <c r="C174" s="235"/>
      <c r="D174" s="227" t="s">
        <v>136</v>
      </c>
      <c r="E174" s="236" t="s">
        <v>19</v>
      </c>
      <c r="F174" s="237" t="s">
        <v>250</v>
      </c>
      <c r="G174" s="235"/>
      <c r="H174" s="238">
        <v>11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136</v>
      </c>
      <c r="AU174" s="244" t="s">
        <v>81</v>
      </c>
      <c r="AV174" s="13" t="s">
        <v>81</v>
      </c>
      <c r="AW174" s="13" t="s">
        <v>33</v>
      </c>
      <c r="AX174" s="13" t="s">
        <v>72</v>
      </c>
      <c r="AY174" s="244" t="s">
        <v>123</v>
      </c>
    </row>
    <row r="175" s="13" customFormat="1">
      <c r="A175" s="13"/>
      <c r="B175" s="234"/>
      <c r="C175" s="235"/>
      <c r="D175" s="227" t="s">
        <v>136</v>
      </c>
      <c r="E175" s="236" t="s">
        <v>19</v>
      </c>
      <c r="F175" s="237" t="s">
        <v>265</v>
      </c>
      <c r="G175" s="235"/>
      <c r="H175" s="238">
        <v>54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136</v>
      </c>
      <c r="AU175" s="244" t="s">
        <v>81</v>
      </c>
      <c r="AV175" s="13" t="s">
        <v>81</v>
      </c>
      <c r="AW175" s="13" t="s">
        <v>33</v>
      </c>
      <c r="AX175" s="13" t="s">
        <v>72</v>
      </c>
      <c r="AY175" s="244" t="s">
        <v>123</v>
      </c>
    </row>
    <row r="176" s="13" customFormat="1">
      <c r="A176" s="13"/>
      <c r="B176" s="234"/>
      <c r="C176" s="235"/>
      <c r="D176" s="227" t="s">
        <v>136</v>
      </c>
      <c r="E176" s="236" t="s">
        <v>19</v>
      </c>
      <c r="F176" s="237" t="s">
        <v>243</v>
      </c>
      <c r="G176" s="235"/>
      <c r="H176" s="238">
        <v>675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136</v>
      </c>
      <c r="AU176" s="244" t="s">
        <v>81</v>
      </c>
      <c r="AV176" s="13" t="s">
        <v>81</v>
      </c>
      <c r="AW176" s="13" t="s">
        <v>33</v>
      </c>
      <c r="AX176" s="13" t="s">
        <v>72</v>
      </c>
      <c r="AY176" s="244" t="s">
        <v>123</v>
      </c>
    </row>
    <row r="177" s="14" customFormat="1">
      <c r="A177" s="14"/>
      <c r="B177" s="245"/>
      <c r="C177" s="246"/>
      <c r="D177" s="227" t="s">
        <v>136</v>
      </c>
      <c r="E177" s="247" t="s">
        <v>19</v>
      </c>
      <c r="F177" s="248" t="s">
        <v>145</v>
      </c>
      <c r="G177" s="246"/>
      <c r="H177" s="249">
        <v>740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136</v>
      </c>
      <c r="AU177" s="255" t="s">
        <v>81</v>
      </c>
      <c r="AV177" s="14" t="s">
        <v>130</v>
      </c>
      <c r="AW177" s="14" t="s">
        <v>33</v>
      </c>
      <c r="AX177" s="14" t="s">
        <v>79</v>
      </c>
      <c r="AY177" s="255" t="s">
        <v>123</v>
      </c>
    </row>
    <row r="178" s="2" customFormat="1" ht="21.75" customHeight="1">
      <c r="A178" s="40"/>
      <c r="B178" s="41"/>
      <c r="C178" s="214" t="s">
        <v>266</v>
      </c>
      <c r="D178" s="214" t="s">
        <v>125</v>
      </c>
      <c r="E178" s="215" t="s">
        <v>267</v>
      </c>
      <c r="F178" s="216" t="s">
        <v>268</v>
      </c>
      <c r="G178" s="217" t="s">
        <v>128</v>
      </c>
      <c r="H178" s="218">
        <v>675</v>
      </c>
      <c r="I178" s="219"/>
      <c r="J178" s="220">
        <f>ROUND(I178*H178,2)</f>
        <v>0</v>
      </c>
      <c r="K178" s="216" t="s">
        <v>129</v>
      </c>
      <c r="L178" s="46"/>
      <c r="M178" s="221" t="s">
        <v>19</v>
      </c>
      <c r="N178" s="222" t="s">
        <v>43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130</v>
      </c>
      <c r="AT178" s="225" t="s">
        <v>125</v>
      </c>
      <c r="AU178" s="225" t="s">
        <v>81</v>
      </c>
      <c r="AY178" s="19" t="s">
        <v>123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130</v>
      </c>
      <c r="BM178" s="225" t="s">
        <v>269</v>
      </c>
    </row>
    <row r="179" s="2" customFormat="1">
      <c r="A179" s="40"/>
      <c r="B179" s="41"/>
      <c r="C179" s="42"/>
      <c r="D179" s="227" t="s">
        <v>132</v>
      </c>
      <c r="E179" s="42"/>
      <c r="F179" s="228" t="s">
        <v>270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132</v>
      </c>
      <c r="AU179" s="19" t="s">
        <v>81</v>
      </c>
    </row>
    <row r="180" s="2" customFormat="1">
      <c r="A180" s="40"/>
      <c r="B180" s="41"/>
      <c r="C180" s="42"/>
      <c r="D180" s="232" t="s">
        <v>134</v>
      </c>
      <c r="E180" s="42"/>
      <c r="F180" s="233" t="s">
        <v>271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134</v>
      </c>
      <c r="AU180" s="19" t="s">
        <v>81</v>
      </c>
    </row>
    <row r="181" s="13" customFormat="1">
      <c r="A181" s="13"/>
      <c r="B181" s="234"/>
      <c r="C181" s="235"/>
      <c r="D181" s="227" t="s">
        <v>136</v>
      </c>
      <c r="E181" s="236" t="s">
        <v>19</v>
      </c>
      <c r="F181" s="237" t="s">
        <v>243</v>
      </c>
      <c r="G181" s="235"/>
      <c r="H181" s="238">
        <v>675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136</v>
      </c>
      <c r="AU181" s="244" t="s">
        <v>81</v>
      </c>
      <c r="AV181" s="13" t="s">
        <v>81</v>
      </c>
      <c r="AW181" s="13" t="s">
        <v>33</v>
      </c>
      <c r="AX181" s="13" t="s">
        <v>79</v>
      </c>
      <c r="AY181" s="244" t="s">
        <v>123</v>
      </c>
    </row>
    <row r="182" s="2" customFormat="1" ht="24.15" customHeight="1">
      <c r="A182" s="40"/>
      <c r="B182" s="41"/>
      <c r="C182" s="214" t="s">
        <v>7</v>
      </c>
      <c r="D182" s="214" t="s">
        <v>125</v>
      </c>
      <c r="E182" s="215" t="s">
        <v>272</v>
      </c>
      <c r="F182" s="216" t="s">
        <v>273</v>
      </c>
      <c r="G182" s="217" t="s">
        <v>128</v>
      </c>
      <c r="H182" s="218">
        <v>38</v>
      </c>
      <c r="I182" s="219"/>
      <c r="J182" s="220">
        <f>ROUND(I182*H182,2)</f>
        <v>0</v>
      </c>
      <c r="K182" s="216" t="s">
        <v>19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130</v>
      </c>
      <c r="AT182" s="225" t="s">
        <v>125</v>
      </c>
      <c r="AU182" s="225" t="s">
        <v>81</v>
      </c>
      <c r="AY182" s="19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130</v>
      </c>
      <c r="BM182" s="225" t="s">
        <v>274</v>
      </c>
    </row>
    <row r="183" s="2" customFormat="1">
      <c r="A183" s="40"/>
      <c r="B183" s="41"/>
      <c r="C183" s="42"/>
      <c r="D183" s="227" t="s">
        <v>132</v>
      </c>
      <c r="E183" s="42"/>
      <c r="F183" s="228" t="s">
        <v>273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132</v>
      </c>
      <c r="AU183" s="19" t="s">
        <v>81</v>
      </c>
    </row>
    <row r="184" s="2" customFormat="1">
      <c r="A184" s="40"/>
      <c r="B184" s="41"/>
      <c r="C184" s="42"/>
      <c r="D184" s="227" t="s">
        <v>275</v>
      </c>
      <c r="E184" s="42"/>
      <c r="F184" s="266" t="s">
        <v>276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275</v>
      </c>
      <c r="AU184" s="19" t="s">
        <v>81</v>
      </c>
    </row>
    <row r="185" s="13" customFormat="1">
      <c r="A185" s="13"/>
      <c r="B185" s="234"/>
      <c r="C185" s="235"/>
      <c r="D185" s="227" t="s">
        <v>136</v>
      </c>
      <c r="E185" s="236" t="s">
        <v>19</v>
      </c>
      <c r="F185" s="237" t="s">
        <v>277</v>
      </c>
      <c r="G185" s="235"/>
      <c r="H185" s="238">
        <v>11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136</v>
      </c>
      <c r="AU185" s="244" t="s">
        <v>81</v>
      </c>
      <c r="AV185" s="13" t="s">
        <v>81</v>
      </c>
      <c r="AW185" s="13" t="s">
        <v>33</v>
      </c>
      <c r="AX185" s="13" t="s">
        <v>72</v>
      </c>
      <c r="AY185" s="244" t="s">
        <v>123</v>
      </c>
    </row>
    <row r="186" s="13" customFormat="1">
      <c r="A186" s="13"/>
      <c r="B186" s="234"/>
      <c r="C186" s="235"/>
      <c r="D186" s="227" t="s">
        <v>136</v>
      </c>
      <c r="E186" s="236" t="s">
        <v>19</v>
      </c>
      <c r="F186" s="237" t="s">
        <v>278</v>
      </c>
      <c r="G186" s="235"/>
      <c r="H186" s="238">
        <v>27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136</v>
      </c>
      <c r="AU186" s="244" t="s">
        <v>81</v>
      </c>
      <c r="AV186" s="13" t="s">
        <v>81</v>
      </c>
      <c r="AW186" s="13" t="s">
        <v>33</v>
      </c>
      <c r="AX186" s="13" t="s">
        <v>72</v>
      </c>
      <c r="AY186" s="244" t="s">
        <v>123</v>
      </c>
    </row>
    <row r="187" s="14" customFormat="1">
      <c r="A187" s="14"/>
      <c r="B187" s="245"/>
      <c r="C187" s="246"/>
      <c r="D187" s="227" t="s">
        <v>136</v>
      </c>
      <c r="E187" s="247" t="s">
        <v>19</v>
      </c>
      <c r="F187" s="248" t="s">
        <v>145</v>
      </c>
      <c r="G187" s="246"/>
      <c r="H187" s="249">
        <v>38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136</v>
      </c>
      <c r="AU187" s="255" t="s">
        <v>81</v>
      </c>
      <c r="AV187" s="14" t="s">
        <v>130</v>
      </c>
      <c r="AW187" s="14" t="s">
        <v>33</v>
      </c>
      <c r="AX187" s="14" t="s">
        <v>79</v>
      </c>
      <c r="AY187" s="255" t="s">
        <v>123</v>
      </c>
    </row>
    <row r="188" s="2" customFormat="1" ht="24.15" customHeight="1">
      <c r="A188" s="40"/>
      <c r="B188" s="41"/>
      <c r="C188" s="214" t="s">
        <v>279</v>
      </c>
      <c r="D188" s="214" t="s">
        <v>125</v>
      </c>
      <c r="E188" s="215" t="s">
        <v>280</v>
      </c>
      <c r="F188" s="216" t="s">
        <v>281</v>
      </c>
      <c r="G188" s="217" t="s">
        <v>128</v>
      </c>
      <c r="H188" s="218">
        <v>38</v>
      </c>
      <c r="I188" s="219"/>
      <c r="J188" s="220">
        <f>ROUND(I188*H188,2)</f>
        <v>0</v>
      </c>
      <c r="K188" s="216" t="s">
        <v>19</v>
      </c>
      <c r="L188" s="46"/>
      <c r="M188" s="221" t="s">
        <v>19</v>
      </c>
      <c r="N188" s="222" t="s">
        <v>43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130</v>
      </c>
      <c r="AT188" s="225" t="s">
        <v>125</v>
      </c>
      <c r="AU188" s="225" t="s">
        <v>81</v>
      </c>
      <c r="AY188" s="19" t="s">
        <v>123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130</v>
      </c>
      <c r="BM188" s="225" t="s">
        <v>282</v>
      </c>
    </row>
    <row r="189" s="2" customFormat="1">
      <c r="A189" s="40"/>
      <c r="B189" s="41"/>
      <c r="C189" s="42"/>
      <c r="D189" s="227" t="s">
        <v>132</v>
      </c>
      <c r="E189" s="42"/>
      <c r="F189" s="228" t="s">
        <v>281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132</v>
      </c>
      <c r="AU189" s="19" t="s">
        <v>81</v>
      </c>
    </row>
    <row r="190" s="2" customFormat="1">
      <c r="A190" s="40"/>
      <c r="B190" s="41"/>
      <c r="C190" s="42"/>
      <c r="D190" s="227" t="s">
        <v>275</v>
      </c>
      <c r="E190" s="42"/>
      <c r="F190" s="266" t="s">
        <v>283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275</v>
      </c>
      <c r="AU190" s="19" t="s">
        <v>81</v>
      </c>
    </row>
    <row r="191" s="13" customFormat="1">
      <c r="A191" s="13"/>
      <c r="B191" s="234"/>
      <c r="C191" s="235"/>
      <c r="D191" s="227" t="s">
        <v>136</v>
      </c>
      <c r="E191" s="236" t="s">
        <v>19</v>
      </c>
      <c r="F191" s="237" t="s">
        <v>277</v>
      </c>
      <c r="G191" s="235"/>
      <c r="H191" s="238">
        <v>11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136</v>
      </c>
      <c r="AU191" s="244" t="s">
        <v>81</v>
      </c>
      <c r="AV191" s="13" t="s">
        <v>81</v>
      </c>
      <c r="AW191" s="13" t="s">
        <v>33</v>
      </c>
      <c r="AX191" s="13" t="s">
        <v>72</v>
      </c>
      <c r="AY191" s="244" t="s">
        <v>123</v>
      </c>
    </row>
    <row r="192" s="13" customFormat="1">
      <c r="A192" s="13"/>
      <c r="B192" s="234"/>
      <c r="C192" s="235"/>
      <c r="D192" s="227" t="s">
        <v>136</v>
      </c>
      <c r="E192" s="236" t="s">
        <v>19</v>
      </c>
      <c r="F192" s="237" t="s">
        <v>278</v>
      </c>
      <c r="G192" s="235"/>
      <c r="H192" s="238">
        <v>27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136</v>
      </c>
      <c r="AU192" s="244" t="s">
        <v>81</v>
      </c>
      <c r="AV192" s="13" t="s">
        <v>81</v>
      </c>
      <c r="AW192" s="13" t="s">
        <v>33</v>
      </c>
      <c r="AX192" s="13" t="s">
        <v>72</v>
      </c>
      <c r="AY192" s="244" t="s">
        <v>123</v>
      </c>
    </row>
    <row r="193" s="14" customFormat="1">
      <c r="A193" s="14"/>
      <c r="B193" s="245"/>
      <c r="C193" s="246"/>
      <c r="D193" s="227" t="s">
        <v>136</v>
      </c>
      <c r="E193" s="247" t="s">
        <v>19</v>
      </c>
      <c r="F193" s="248" t="s">
        <v>145</v>
      </c>
      <c r="G193" s="246"/>
      <c r="H193" s="249">
        <v>38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136</v>
      </c>
      <c r="AU193" s="255" t="s">
        <v>81</v>
      </c>
      <c r="AV193" s="14" t="s">
        <v>130</v>
      </c>
      <c r="AW193" s="14" t="s">
        <v>33</v>
      </c>
      <c r="AX193" s="14" t="s">
        <v>79</v>
      </c>
      <c r="AY193" s="255" t="s">
        <v>123</v>
      </c>
    </row>
    <row r="194" s="12" customFormat="1" ht="22.8" customHeight="1">
      <c r="A194" s="12"/>
      <c r="B194" s="198"/>
      <c r="C194" s="199"/>
      <c r="D194" s="200" t="s">
        <v>71</v>
      </c>
      <c r="E194" s="212" t="s">
        <v>182</v>
      </c>
      <c r="F194" s="212" t="s">
        <v>284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SUM(P195:P215)</f>
        <v>0</v>
      </c>
      <c r="Q194" s="206"/>
      <c r="R194" s="207">
        <f>SUM(R195:R215)</f>
        <v>6.8370799999999994</v>
      </c>
      <c r="S194" s="206"/>
      <c r="T194" s="208">
        <f>SUM(T195:T215)</f>
        <v>0.70000000000000007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79</v>
      </c>
      <c r="AT194" s="210" t="s">
        <v>71</v>
      </c>
      <c r="AU194" s="210" t="s">
        <v>79</v>
      </c>
      <c r="AY194" s="209" t="s">
        <v>123</v>
      </c>
      <c r="BK194" s="211">
        <f>SUM(BK195:BK215)</f>
        <v>0</v>
      </c>
    </row>
    <row r="195" s="2" customFormat="1" ht="16.5" customHeight="1">
      <c r="A195" s="40"/>
      <c r="B195" s="41"/>
      <c r="C195" s="214" t="s">
        <v>285</v>
      </c>
      <c r="D195" s="214" t="s">
        <v>125</v>
      </c>
      <c r="E195" s="215" t="s">
        <v>286</v>
      </c>
      <c r="F195" s="216" t="s">
        <v>287</v>
      </c>
      <c r="G195" s="217" t="s">
        <v>288</v>
      </c>
      <c r="H195" s="218">
        <v>7</v>
      </c>
      <c r="I195" s="219"/>
      <c r="J195" s="220">
        <f>ROUND(I195*H195,2)</f>
        <v>0</v>
      </c>
      <c r="K195" s="216" t="s">
        <v>19</v>
      </c>
      <c r="L195" s="46"/>
      <c r="M195" s="221" t="s">
        <v>19</v>
      </c>
      <c r="N195" s="222" t="s">
        <v>43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130</v>
      </c>
      <c r="AT195" s="225" t="s">
        <v>125</v>
      </c>
      <c r="AU195" s="225" t="s">
        <v>81</v>
      </c>
      <c r="AY195" s="19" t="s">
        <v>123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79</v>
      </c>
      <c r="BK195" s="226">
        <f>ROUND(I195*H195,2)</f>
        <v>0</v>
      </c>
      <c r="BL195" s="19" t="s">
        <v>130</v>
      </c>
      <c r="BM195" s="225" t="s">
        <v>289</v>
      </c>
    </row>
    <row r="196" s="2" customFormat="1">
      <c r="A196" s="40"/>
      <c r="B196" s="41"/>
      <c r="C196" s="42"/>
      <c r="D196" s="227" t="s">
        <v>132</v>
      </c>
      <c r="E196" s="42"/>
      <c r="F196" s="228" t="s">
        <v>287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132</v>
      </c>
      <c r="AU196" s="19" t="s">
        <v>81</v>
      </c>
    </row>
    <row r="197" s="13" customFormat="1">
      <c r="A197" s="13"/>
      <c r="B197" s="234"/>
      <c r="C197" s="235"/>
      <c r="D197" s="227" t="s">
        <v>136</v>
      </c>
      <c r="E197" s="236" t="s">
        <v>19</v>
      </c>
      <c r="F197" s="237" t="s">
        <v>290</v>
      </c>
      <c r="G197" s="235"/>
      <c r="H197" s="238">
        <v>7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136</v>
      </c>
      <c r="AU197" s="244" t="s">
        <v>81</v>
      </c>
      <c r="AV197" s="13" t="s">
        <v>81</v>
      </c>
      <c r="AW197" s="13" t="s">
        <v>33</v>
      </c>
      <c r="AX197" s="13" t="s">
        <v>79</v>
      </c>
      <c r="AY197" s="244" t="s">
        <v>123</v>
      </c>
    </row>
    <row r="198" s="2" customFormat="1" ht="16.5" customHeight="1">
      <c r="A198" s="40"/>
      <c r="B198" s="41"/>
      <c r="C198" s="214" t="s">
        <v>291</v>
      </c>
      <c r="D198" s="214" t="s">
        <v>125</v>
      </c>
      <c r="E198" s="215" t="s">
        <v>292</v>
      </c>
      <c r="F198" s="216" t="s">
        <v>293</v>
      </c>
      <c r="G198" s="217" t="s">
        <v>288</v>
      </c>
      <c r="H198" s="218">
        <v>7</v>
      </c>
      <c r="I198" s="219"/>
      <c r="J198" s="220">
        <f>ROUND(I198*H198,2)</f>
        <v>0</v>
      </c>
      <c r="K198" s="216" t="s">
        <v>19</v>
      </c>
      <c r="L198" s="46"/>
      <c r="M198" s="221" t="s">
        <v>19</v>
      </c>
      <c r="N198" s="222" t="s">
        <v>43</v>
      </c>
      <c r="O198" s="86"/>
      <c r="P198" s="223">
        <f>O198*H198</f>
        <v>0</v>
      </c>
      <c r="Q198" s="223">
        <v>0.34089999999999998</v>
      </c>
      <c r="R198" s="223">
        <f>Q198*H198</f>
        <v>2.3862999999999999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130</v>
      </c>
      <c r="AT198" s="225" t="s">
        <v>125</v>
      </c>
      <c r="AU198" s="225" t="s">
        <v>81</v>
      </c>
      <c r="AY198" s="19" t="s">
        <v>123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130</v>
      </c>
      <c r="BM198" s="225" t="s">
        <v>294</v>
      </c>
    </row>
    <row r="199" s="2" customFormat="1">
      <c r="A199" s="40"/>
      <c r="B199" s="41"/>
      <c r="C199" s="42"/>
      <c r="D199" s="227" t="s">
        <v>132</v>
      </c>
      <c r="E199" s="42"/>
      <c r="F199" s="228" t="s">
        <v>293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132</v>
      </c>
      <c r="AU199" s="19" t="s">
        <v>81</v>
      </c>
    </row>
    <row r="200" s="2" customFormat="1">
      <c r="A200" s="40"/>
      <c r="B200" s="41"/>
      <c r="C200" s="42"/>
      <c r="D200" s="227" t="s">
        <v>275</v>
      </c>
      <c r="E200" s="42"/>
      <c r="F200" s="266" t="s">
        <v>295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275</v>
      </c>
      <c r="AU200" s="19" t="s">
        <v>81</v>
      </c>
    </row>
    <row r="201" s="13" customFormat="1">
      <c r="A201" s="13"/>
      <c r="B201" s="234"/>
      <c r="C201" s="235"/>
      <c r="D201" s="227" t="s">
        <v>136</v>
      </c>
      <c r="E201" s="236" t="s">
        <v>19</v>
      </c>
      <c r="F201" s="237" t="s">
        <v>296</v>
      </c>
      <c r="G201" s="235"/>
      <c r="H201" s="238">
        <v>7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136</v>
      </c>
      <c r="AU201" s="244" t="s">
        <v>81</v>
      </c>
      <c r="AV201" s="13" t="s">
        <v>81</v>
      </c>
      <c r="AW201" s="13" t="s">
        <v>33</v>
      </c>
      <c r="AX201" s="13" t="s">
        <v>79</v>
      </c>
      <c r="AY201" s="244" t="s">
        <v>123</v>
      </c>
    </row>
    <row r="202" s="2" customFormat="1" ht="16.5" customHeight="1">
      <c r="A202" s="40"/>
      <c r="B202" s="41"/>
      <c r="C202" s="214" t="s">
        <v>297</v>
      </c>
      <c r="D202" s="214" t="s">
        <v>125</v>
      </c>
      <c r="E202" s="215" t="s">
        <v>298</v>
      </c>
      <c r="F202" s="216" t="s">
        <v>299</v>
      </c>
      <c r="G202" s="217" t="s">
        <v>288</v>
      </c>
      <c r="H202" s="218">
        <v>7</v>
      </c>
      <c r="I202" s="219"/>
      <c r="J202" s="220">
        <f>ROUND(I202*H202,2)</f>
        <v>0</v>
      </c>
      <c r="K202" s="216" t="s">
        <v>129</v>
      </c>
      <c r="L202" s="46"/>
      <c r="M202" s="221" t="s">
        <v>19</v>
      </c>
      <c r="N202" s="222" t="s">
        <v>43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0.10000000000000001</v>
      </c>
      <c r="T202" s="224">
        <f>S202*H202</f>
        <v>0.70000000000000007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130</v>
      </c>
      <c r="AT202" s="225" t="s">
        <v>125</v>
      </c>
      <c r="AU202" s="225" t="s">
        <v>81</v>
      </c>
      <c r="AY202" s="19" t="s">
        <v>123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79</v>
      </c>
      <c r="BK202" s="226">
        <f>ROUND(I202*H202,2)</f>
        <v>0</v>
      </c>
      <c r="BL202" s="19" t="s">
        <v>130</v>
      </c>
      <c r="BM202" s="225" t="s">
        <v>300</v>
      </c>
    </row>
    <row r="203" s="2" customFormat="1">
      <c r="A203" s="40"/>
      <c r="B203" s="41"/>
      <c r="C203" s="42"/>
      <c r="D203" s="227" t="s">
        <v>132</v>
      </c>
      <c r="E203" s="42"/>
      <c r="F203" s="228" t="s">
        <v>301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132</v>
      </c>
      <c r="AU203" s="19" t="s">
        <v>81</v>
      </c>
    </row>
    <row r="204" s="2" customFormat="1">
      <c r="A204" s="40"/>
      <c r="B204" s="41"/>
      <c r="C204" s="42"/>
      <c r="D204" s="232" t="s">
        <v>134</v>
      </c>
      <c r="E204" s="42"/>
      <c r="F204" s="233" t="s">
        <v>302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134</v>
      </c>
      <c r="AU204" s="19" t="s">
        <v>81</v>
      </c>
    </row>
    <row r="205" s="13" customFormat="1">
      <c r="A205" s="13"/>
      <c r="B205" s="234"/>
      <c r="C205" s="235"/>
      <c r="D205" s="227" t="s">
        <v>136</v>
      </c>
      <c r="E205" s="236" t="s">
        <v>19</v>
      </c>
      <c r="F205" s="237" t="s">
        <v>303</v>
      </c>
      <c r="G205" s="235"/>
      <c r="H205" s="238">
        <v>7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136</v>
      </c>
      <c r="AU205" s="244" t="s">
        <v>81</v>
      </c>
      <c r="AV205" s="13" t="s">
        <v>81</v>
      </c>
      <c r="AW205" s="13" t="s">
        <v>33</v>
      </c>
      <c r="AX205" s="13" t="s">
        <v>79</v>
      </c>
      <c r="AY205" s="244" t="s">
        <v>123</v>
      </c>
    </row>
    <row r="206" s="2" customFormat="1" ht="16.5" customHeight="1">
      <c r="A206" s="40"/>
      <c r="B206" s="41"/>
      <c r="C206" s="214" t="s">
        <v>304</v>
      </c>
      <c r="D206" s="214" t="s">
        <v>125</v>
      </c>
      <c r="E206" s="215" t="s">
        <v>305</v>
      </c>
      <c r="F206" s="216" t="s">
        <v>306</v>
      </c>
      <c r="G206" s="217" t="s">
        <v>288</v>
      </c>
      <c r="H206" s="218">
        <v>7</v>
      </c>
      <c r="I206" s="219"/>
      <c r="J206" s="220">
        <f>ROUND(I206*H206,2)</f>
        <v>0</v>
      </c>
      <c r="K206" s="216" t="s">
        <v>129</v>
      </c>
      <c r="L206" s="46"/>
      <c r="M206" s="221" t="s">
        <v>19</v>
      </c>
      <c r="N206" s="222" t="s">
        <v>43</v>
      </c>
      <c r="O206" s="86"/>
      <c r="P206" s="223">
        <f>O206*H206</f>
        <v>0</v>
      </c>
      <c r="Q206" s="223">
        <v>0.21734000000000001</v>
      </c>
      <c r="R206" s="223">
        <f>Q206*H206</f>
        <v>1.52138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130</v>
      </c>
      <c r="AT206" s="225" t="s">
        <v>125</v>
      </c>
      <c r="AU206" s="225" t="s">
        <v>81</v>
      </c>
      <c r="AY206" s="19" t="s">
        <v>123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79</v>
      </c>
      <c r="BK206" s="226">
        <f>ROUND(I206*H206,2)</f>
        <v>0</v>
      </c>
      <c r="BL206" s="19" t="s">
        <v>130</v>
      </c>
      <c r="BM206" s="225" t="s">
        <v>307</v>
      </c>
    </row>
    <row r="207" s="2" customFormat="1">
      <c r="A207" s="40"/>
      <c r="B207" s="41"/>
      <c r="C207" s="42"/>
      <c r="D207" s="227" t="s">
        <v>132</v>
      </c>
      <c r="E207" s="42"/>
      <c r="F207" s="228" t="s">
        <v>306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132</v>
      </c>
      <c r="AU207" s="19" t="s">
        <v>81</v>
      </c>
    </row>
    <row r="208" s="2" customFormat="1">
      <c r="A208" s="40"/>
      <c r="B208" s="41"/>
      <c r="C208" s="42"/>
      <c r="D208" s="232" t="s">
        <v>134</v>
      </c>
      <c r="E208" s="42"/>
      <c r="F208" s="233" t="s">
        <v>308</v>
      </c>
      <c r="G208" s="42"/>
      <c r="H208" s="42"/>
      <c r="I208" s="229"/>
      <c r="J208" s="42"/>
      <c r="K208" s="42"/>
      <c r="L208" s="46"/>
      <c r="M208" s="230"/>
      <c r="N208" s="231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134</v>
      </c>
      <c r="AU208" s="19" t="s">
        <v>81</v>
      </c>
    </row>
    <row r="209" s="13" customFormat="1">
      <c r="A209" s="13"/>
      <c r="B209" s="234"/>
      <c r="C209" s="235"/>
      <c r="D209" s="227" t="s">
        <v>136</v>
      </c>
      <c r="E209" s="236" t="s">
        <v>19</v>
      </c>
      <c r="F209" s="237" t="s">
        <v>303</v>
      </c>
      <c r="G209" s="235"/>
      <c r="H209" s="238">
        <v>7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136</v>
      </c>
      <c r="AU209" s="244" t="s">
        <v>81</v>
      </c>
      <c r="AV209" s="13" t="s">
        <v>81</v>
      </c>
      <c r="AW209" s="13" t="s">
        <v>33</v>
      </c>
      <c r="AX209" s="13" t="s">
        <v>79</v>
      </c>
      <c r="AY209" s="244" t="s">
        <v>123</v>
      </c>
    </row>
    <row r="210" s="2" customFormat="1" ht="16.5" customHeight="1">
      <c r="A210" s="40"/>
      <c r="B210" s="41"/>
      <c r="C210" s="256" t="s">
        <v>309</v>
      </c>
      <c r="D210" s="256" t="s">
        <v>210</v>
      </c>
      <c r="E210" s="257" t="s">
        <v>310</v>
      </c>
      <c r="F210" s="258" t="s">
        <v>311</v>
      </c>
      <c r="G210" s="259" t="s">
        <v>288</v>
      </c>
      <c r="H210" s="260">
        <v>7</v>
      </c>
      <c r="I210" s="261"/>
      <c r="J210" s="262">
        <f>ROUND(I210*H210,2)</f>
        <v>0</v>
      </c>
      <c r="K210" s="258" t="s">
        <v>129</v>
      </c>
      <c r="L210" s="263"/>
      <c r="M210" s="264" t="s">
        <v>19</v>
      </c>
      <c r="N210" s="265" t="s">
        <v>43</v>
      </c>
      <c r="O210" s="86"/>
      <c r="P210" s="223">
        <f>O210*H210</f>
        <v>0</v>
      </c>
      <c r="Q210" s="223">
        <v>0.050599999999999999</v>
      </c>
      <c r="R210" s="223">
        <f>Q210*H210</f>
        <v>0.35420000000000001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182</v>
      </c>
      <c r="AT210" s="225" t="s">
        <v>210</v>
      </c>
      <c r="AU210" s="225" t="s">
        <v>81</v>
      </c>
      <c r="AY210" s="19" t="s">
        <v>123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130</v>
      </c>
      <c r="BM210" s="225" t="s">
        <v>312</v>
      </c>
    </row>
    <row r="211" s="2" customFormat="1">
      <c r="A211" s="40"/>
      <c r="B211" s="41"/>
      <c r="C211" s="42"/>
      <c r="D211" s="227" t="s">
        <v>132</v>
      </c>
      <c r="E211" s="42"/>
      <c r="F211" s="228" t="s">
        <v>311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132</v>
      </c>
      <c r="AU211" s="19" t="s">
        <v>81</v>
      </c>
    </row>
    <row r="212" s="2" customFormat="1" ht="16.5" customHeight="1">
      <c r="A212" s="40"/>
      <c r="B212" s="41"/>
      <c r="C212" s="256" t="s">
        <v>313</v>
      </c>
      <c r="D212" s="256" t="s">
        <v>210</v>
      </c>
      <c r="E212" s="257" t="s">
        <v>314</v>
      </c>
      <c r="F212" s="258" t="s">
        <v>315</v>
      </c>
      <c r="G212" s="259" t="s">
        <v>288</v>
      </c>
      <c r="H212" s="260">
        <v>7</v>
      </c>
      <c r="I212" s="261"/>
      <c r="J212" s="262">
        <f>ROUND(I212*H212,2)</f>
        <v>0</v>
      </c>
      <c r="K212" s="258" t="s">
        <v>129</v>
      </c>
      <c r="L212" s="263"/>
      <c r="M212" s="264" t="s">
        <v>19</v>
      </c>
      <c r="N212" s="265" t="s">
        <v>43</v>
      </c>
      <c r="O212" s="86"/>
      <c r="P212" s="223">
        <f>O212*H212</f>
        <v>0</v>
      </c>
      <c r="Q212" s="223">
        <v>0.0071999999999999998</v>
      </c>
      <c r="R212" s="223">
        <f>Q212*H212</f>
        <v>0.0504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182</v>
      </c>
      <c r="AT212" s="225" t="s">
        <v>210</v>
      </c>
      <c r="AU212" s="225" t="s">
        <v>81</v>
      </c>
      <c r="AY212" s="19" t="s">
        <v>123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79</v>
      </c>
      <c r="BK212" s="226">
        <f>ROUND(I212*H212,2)</f>
        <v>0</v>
      </c>
      <c r="BL212" s="19" t="s">
        <v>130</v>
      </c>
      <c r="BM212" s="225" t="s">
        <v>316</v>
      </c>
    </row>
    <row r="213" s="2" customFormat="1">
      <c r="A213" s="40"/>
      <c r="B213" s="41"/>
      <c r="C213" s="42"/>
      <c r="D213" s="227" t="s">
        <v>132</v>
      </c>
      <c r="E213" s="42"/>
      <c r="F213" s="228" t="s">
        <v>315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132</v>
      </c>
      <c r="AU213" s="19" t="s">
        <v>81</v>
      </c>
    </row>
    <row r="214" s="2" customFormat="1" ht="16.5" customHeight="1">
      <c r="A214" s="40"/>
      <c r="B214" s="41"/>
      <c r="C214" s="214" t="s">
        <v>317</v>
      </c>
      <c r="D214" s="214" t="s">
        <v>125</v>
      </c>
      <c r="E214" s="215" t="s">
        <v>318</v>
      </c>
      <c r="F214" s="216" t="s">
        <v>319</v>
      </c>
      <c r="G214" s="217" t="s">
        <v>288</v>
      </c>
      <c r="H214" s="218">
        <v>6</v>
      </c>
      <c r="I214" s="219"/>
      <c r="J214" s="220">
        <f>ROUND(I214*H214,2)</f>
        <v>0</v>
      </c>
      <c r="K214" s="216" t="s">
        <v>19</v>
      </c>
      <c r="L214" s="46"/>
      <c r="M214" s="221" t="s">
        <v>19</v>
      </c>
      <c r="N214" s="222" t="s">
        <v>43</v>
      </c>
      <c r="O214" s="86"/>
      <c r="P214" s="223">
        <f>O214*H214</f>
        <v>0</v>
      </c>
      <c r="Q214" s="223">
        <v>0.42080000000000001</v>
      </c>
      <c r="R214" s="223">
        <f>Q214*H214</f>
        <v>2.5247999999999999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130</v>
      </c>
      <c r="AT214" s="225" t="s">
        <v>125</v>
      </c>
      <c r="AU214" s="225" t="s">
        <v>81</v>
      </c>
      <c r="AY214" s="19" t="s">
        <v>123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130</v>
      </c>
      <c r="BM214" s="225" t="s">
        <v>320</v>
      </c>
    </row>
    <row r="215" s="2" customFormat="1">
      <c r="A215" s="40"/>
      <c r="B215" s="41"/>
      <c r="C215" s="42"/>
      <c r="D215" s="227" t="s">
        <v>132</v>
      </c>
      <c r="E215" s="42"/>
      <c r="F215" s="228" t="s">
        <v>319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132</v>
      </c>
      <c r="AU215" s="19" t="s">
        <v>81</v>
      </c>
    </row>
    <row r="216" s="12" customFormat="1" ht="22.8" customHeight="1">
      <c r="A216" s="12"/>
      <c r="B216" s="198"/>
      <c r="C216" s="199"/>
      <c r="D216" s="200" t="s">
        <v>71</v>
      </c>
      <c r="E216" s="212" t="s">
        <v>189</v>
      </c>
      <c r="F216" s="212" t="s">
        <v>321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SUM(P217:P248)</f>
        <v>0</v>
      </c>
      <c r="Q216" s="206"/>
      <c r="R216" s="207">
        <f>SUM(R217:R248)</f>
        <v>47.295509620000004</v>
      </c>
      <c r="S216" s="206"/>
      <c r="T216" s="208">
        <f>SUM(T217:T248)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79</v>
      </c>
      <c r="AT216" s="210" t="s">
        <v>71</v>
      </c>
      <c r="AU216" s="210" t="s">
        <v>79</v>
      </c>
      <c r="AY216" s="209" t="s">
        <v>123</v>
      </c>
      <c r="BK216" s="211">
        <f>SUM(BK217:BK248)</f>
        <v>0</v>
      </c>
    </row>
    <row r="217" s="2" customFormat="1" ht="16.5" customHeight="1">
      <c r="A217" s="40"/>
      <c r="B217" s="41"/>
      <c r="C217" s="214" t="s">
        <v>322</v>
      </c>
      <c r="D217" s="214" t="s">
        <v>125</v>
      </c>
      <c r="E217" s="215" t="s">
        <v>323</v>
      </c>
      <c r="F217" s="216" t="s">
        <v>324</v>
      </c>
      <c r="G217" s="217" t="s">
        <v>162</v>
      </c>
      <c r="H217" s="218">
        <v>416</v>
      </c>
      <c r="I217" s="219"/>
      <c r="J217" s="220">
        <f>ROUND(I217*H217,2)</f>
        <v>0</v>
      </c>
      <c r="K217" s="216" t="s">
        <v>129</v>
      </c>
      <c r="L217" s="46"/>
      <c r="M217" s="221" t="s">
        <v>19</v>
      </c>
      <c r="N217" s="222" t="s">
        <v>43</v>
      </c>
      <c r="O217" s="86"/>
      <c r="P217" s="223">
        <f>O217*H217</f>
        <v>0</v>
      </c>
      <c r="Q217" s="223">
        <v>0.071900000000000006</v>
      </c>
      <c r="R217" s="223">
        <f>Q217*H217</f>
        <v>29.910400000000003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130</v>
      </c>
      <c r="AT217" s="225" t="s">
        <v>125</v>
      </c>
      <c r="AU217" s="225" t="s">
        <v>81</v>
      </c>
      <c r="AY217" s="19" t="s">
        <v>123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130</v>
      </c>
      <c r="BM217" s="225" t="s">
        <v>325</v>
      </c>
    </row>
    <row r="218" s="2" customFormat="1">
      <c r="A218" s="40"/>
      <c r="B218" s="41"/>
      <c r="C218" s="42"/>
      <c r="D218" s="227" t="s">
        <v>132</v>
      </c>
      <c r="E218" s="42"/>
      <c r="F218" s="228" t="s">
        <v>326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132</v>
      </c>
      <c r="AU218" s="19" t="s">
        <v>81</v>
      </c>
    </row>
    <row r="219" s="2" customFormat="1">
      <c r="A219" s="40"/>
      <c r="B219" s="41"/>
      <c r="C219" s="42"/>
      <c r="D219" s="232" t="s">
        <v>134</v>
      </c>
      <c r="E219" s="42"/>
      <c r="F219" s="233" t="s">
        <v>327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134</v>
      </c>
      <c r="AU219" s="19" t="s">
        <v>81</v>
      </c>
    </row>
    <row r="220" s="13" customFormat="1">
      <c r="A220" s="13"/>
      <c r="B220" s="234"/>
      <c r="C220" s="235"/>
      <c r="D220" s="227" t="s">
        <v>136</v>
      </c>
      <c r="E220" s="236" t="s">
        <v>19</v>
      </c>
      <c r="F220" s="237" t="s">
        <v>328</v>
      </c>
      <c r="G220" s="235"/>
      <c r="H220" s="238">
        <v>416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136</v>
      </c>
      <c r="AU220" s="244" t="s">
        <v>81</v>
      </c>
      <c r="AV220" s="13" t="s">
        <v>81</v>
      </c>
      <c r="AW220" s="13" t="s">
        <v>33</v>
      </c>
      <c r="AX220" s="13" t="s">
        <v>79</v>
      </c>
      <c r="AY220" s="244" t="s">
        <v>123</v>
      </c>
    </row>
    <row r="221" s="2" customFormat="1" ht="16.5" customHeight="1">
      <c r="A221" s="40"/>
      <c r="B221" s="41"/>
      <c r="C221" s="256" t="s">
        <v>329</v>
      </c>
      <c r="D221" s="256" t="s">
        <v>210</v>
      </c>
      <c r="E221" s="257" t="s">
        <v>330</v>
      </c>
      <c r="F221" s="258" t="s">
        <v>331</v>
      </c>
      <c r="G221" s="259" t="s">
        <v>128</v>
      </c>
      <c r="H221" s="260">
        <v>42.432000000000002</v>
      </c>
      <c r="I221" s="261"/>
      <c r="J221" s="262">
        <f>ROUND(I221*H221,2)</f>
        <v>0</v>
      </c>
      <c r="K221" s="258" t="s">
        <v>129</v>
      </c>
      <c r="L221" s="263"/>
      <c r="M221" s="264" t="s">
        <v>19</v>
      </c>
      <c r="N221" s="265" t="s">
        <v>43</v>
      </c>
      <c r="O221" s="86"/>
      <c r="P221" s="223">
        <f>O221*H221</f>
        <v>0</v>
      </c>
      <c r="Q221" s="223">
        <v>0.222</v>
      </c>
      <c r="R221" s="223">
        <f>Q221*H221</f>
        <v>9.4199040000000007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182</v>
      </c>
      <c r="AT221" s="225" t="s">
        <v>210</v>
      </c>
      <c r="AU221" s="225" t="s">
        <v>81</v>
      </c>
      <c r="AY221" s="19" t="s">
        <v>123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130</v>
      </c>
      <c r="BM221" s="225" t="s">
        <v>332</v>
      </c>
    </row>
    <row r="222" s="2" customFormat="1">
      <c r="A222" s="40"/>
      <c r="B222" s="41"/>
      <c r="C222" s="42"/>
      <c r="D222" s="227" t="s">
        <v>132</v>
      </c>
      <c r="E222" s="42"/>
      <c r="F222" s="228" t="s">
        <v>331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132</v>
      </c>
      <c r="AU222" s="19" t="s">
        <v>81</v>
      </c>
    </row>
    <row r="223" s="13" customFormat="1">
      <c r="A223" s="13"/>
      <c r="B223" s="234"/>
      <c r="C223" s="235"/>
      <c r="D223" s="227" t="s">
        <v>136</v>
      </c>
      <c r="E223" s="235"/>
      <c r="F223" s="237" t="s">
        <v>333</v>
      </c>
      <c r="G223" s="235"/>
      <c r="H223" s="238">
        <v>42.432000000000002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136</v>
      </c>
      <c r="AU223" s="244" t="s">
        <v>81</v>
      </c>
      <c r="AV223" s="13" t="s">
        <v>81</v>
      </c>
      <c r="AW223" s="13" t="s">
        <v>4</v>
      </c>
      <c r="AX223" s="13" t="s">
        <v>79</v>
      </c>
      <c r="AY223" s="244" t="s">
        <v>123</v>
      </c>
    </row>
    <row r="224" s="2" customFormat="1" ht="16.5" customHeight="1">
      <c r="A224" s="40"/>
      <c r="B224" s="41"/>
      <c r="C224" s="214" t="s">
        <v>334</v>
      </c>
      <c r="D224" s="214" t="s">
        <v>125</v>
      </c>
      <c r="E224" s="215" t="s">
        <v>335</v>
      </c>
      <c r="F224" s="216" t="s">
        <v>336</v>
      </c>
      <c r="G224" s="217" t="s">
        <v>162</v>
      </c>
      <c r="H224" s="218">
        <v>13</v>
      </c>
      <c r="I224" s="219"/>
      <c r="J224" s="220">
        <f>ROUND(I224*H224,2)</f>
        <v>0</v>
      </c>
      <c r="K224" s="216" t="s">
        <v>129</v>
      </c>
      <c r="L224" s="46"/>
      <c r="M224" s="221" t="s">
        <v>19</v>
      </c>
      <c r="N224" s="222" t="s">
        <v>43</v>
      </c>
      <c r="O224" s="86"/>
      <c r="P224" s="223">
        <f>O224*H224</f>
        <v>0</v>
      </c>
      <c r="Q224" s="223">
        <v>0.16850000000000001</v>
      </c>
      <c r="R224" s="223">
        <f>Q224*H224</f>
        <v>2.1905000000000001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130</v>
      </c>
      <c r="AT224" s="225" t="s">
        <v>125</v>
      </c>
      <c r="AU224" s="225" t="s">
        <v>81</v>
      </c>
      <c r="AY224" s="19" t="s">
        <v>123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130</v>
      </c>
      <c r="BM224" s="225" t="s">
        <v>337</v>
      </c>
    </row>
    <row r="225" s="2" customFormat="1">
      <c r="A225" s="40"/>
      <c r="B225" s="41"/>
      <c r="C225" s="42"/>
      <c r="D225" s="227" t="s">
        <v>132</v>
      </c>
      <c r="E225" s="42"/>
      <c r="F225" s="228" t="s">
        <v>338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132</v>
      </c>
      <c r="AU225" s="19" t="s">
        <v>81</v>
      </c>
    </row>
    <row r="226" s="2" customFormat="1">
      <c r="A226" s="40"/>
      <c r="B226" s="41"/>
      <c r="C226" s="42"/>
      <c r="D226" s="232" t="s">
        <v>134</v>
      </c>
      <c r="E226" s="42"/>
      <c r="F226" s="233" t="s">
        <v>339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134</v>
      </c>
      <c r="AU226" s="19" t="s">
        <v>81</v>
      </c>
    </row>
    <row r="227" s="13" customFormat="1">
      <c r="A227" s="13"/>
      <c r="B227" s="234"/>
      <c r="C227" s="235"/>
      <c r="D227" s="227" t="s">
        <v>136</v>
      </c>
      <c r="E227" s="236" t="s">
        <v>19</v>
      </c>
      <c r="F227" s="237" t="s">
        <v>215</v>
      </c>
      <c r="G227" s="235"/>
      <c r="H227" s="238">
        <v>13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136</v>
      </c>
      <c r="AU227" s="244" t="s">
        <v>81</v>
      </c>
      <c r="AV227" s="13" t="s">
        <v>81</v>
      </c>
      <c r="AW227" s="13" t="s">
        <v>33</v>
      </c>
      <c r="AX227" s="13" t="s">
        <v>79</v>
      </c>
      <c r="AY227" s="244" t="s">
        <v>123</v>
      </c>
    </row>
    <row r="228" s="2" customFormat="1" ht="16.5" customHeight="1">
      <c r="A228" s="40"/>
      <c r="B228" s="41"/>
      <c r="C228" s="256" t="s">
        <v>340</v>
      </c>
      <c r="D228" s="256" t="s">
        <v>210</v>
      </c>
      <c r="E228" s="257" t="s">
        <v>341</v>
      </c>
      <c r="F228" s="258" t="s">
        <v>342</v>
      </c>
      <c r="G228" s="259" t="s">
        <v>162</v>
      </c>
      <c r="H228" s="260">
        <v>14</v>
      </c>
      <c r="I228" s="261"/>
      <c r="J228" s="262">
        <f>ROUND(I228*H228,2)</f>
        <v>0</v>
      </c>
      <c r="K228" s="258" t="s">
        <v>129</v>
      </c>
      <c r="L228" s="263"/>
      <c r="M228" s="264" t="s">
        <v>19</v>
      </c>
      <c r="N228" s="265" t="s">
        <v>43</v>
      </c>
      <c r="O228" s="86"/>
      <c r="P228" s="223">
        <f>O228*H228</f>
        <v>0</v>
      </c>
      <c r="Q228" s="223">
        <v>0.048300000000000003</v>
      </c>
      <c r="R228" s="223">
        <f>Q228*H228</f>
        <v>0.67620000000000002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182</v>
      </c>
      <c r="AT228" s="225" t="s">
        <v>210</v>
      </c>
      <c r="AU228" s="225" t="s">
        <v>81</v>
      </c>
      <c r="AY228" s="19" t="s">
        <v>123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130</v>
      </c>
      <c r="BM228" s="225" t="s">
        <v>343</v>
      </c>
    </row>
    <row r="229" s="2" customFormat="1">
      <c r="A229" s="40"/>
      <c r="B229" s="41"/>
      <c r="C229" s="42"/>
      <c r="D229" s="227" t="s">
        <v>132</v>
      </c>
      <c r="E229" s="42"/>
      <c r="F229" s="228" t="s">
        <v>342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132</v>
      </c>
      <c r="AU229" s="19" t="s">
        <v>81</v>
      </c>
    </row>
    <row r="230" s="13" customFormat="1">
      <c r="A230" s="13"/>
      <c r="B230" s="234"/>
      <c r="C230" s="235"/>
      <c r="D230" s="227" t="s">
        <v>136</v>
      </c>
      <c r="E230" s="236" t="s">
        <v>19</v>
      </c>
      <c r="F230" s="237" t="s">
        <v>344</v>
      </c>
      <c r="G230" s="235"/>
      <c r="H230" s="238">
        <v>14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136</v>
      </c>
      <c r="AU230" s="244" t="s">
        <v>81</v>
      </c>
      <c r="AV230" s="13" t="s">
        <v>81</v>
      </c>
      <c r="AW230" s="13" t="s">
        <v>33</v>
      </c>
      <c r="AX230" s="13" t="s">
        <v>79</v>
      </c>
      <c r="AY230" s="244" t="s">
        <v>123</v>
      </c>
    </row>
    <row r="231" s="2" customFormat="1" ht="16.5" customHeight="1">
      <c r="A231" s="40"/>
      <c r="B231" s="41"/>
      <c r="C231" s="214" t="s">
        <v>345</v>
      </c>
      <c r="D231" s="214" t="s">
        <v>125</v>
      </c>
      <c r="E231" s="215" t="s">
        <v>346</v>
      </c>
      <c r="F231" s="216" t="s">
        <v>347</v>
      </c>
      <c r="G231" s="217" t="s">
        <v>170</v>
      </c>
      <c r="H231" s="218">
        <v>2.2429999999999999</v>
      </c>
      <c r="I231" s="219"/>
      <c r="J231" s="220">
        <f>ROUND(I231*H231,2)</f>
        <v>0</v>
      </c>
      <c r="K231" s="216" t="s">
        <v>129</v>
      </c>
      <c r="L231" s="46"/>
      <c r="M231" s="221" t="s">
        <v>19</v>
      </c>
      <c r="N231" s="222" t="s">
        <v>43</v>
      </c>
      <c r="O231" s="86"/>
      <c r="P231" s="223">
        <f>O231*H231</f>
        <v>0</v>
      </c>
      <c r="Q231" s="223">
        <v>2.2563399999999998</v>
      </c>
      <c r="R231" s="223">
        <f>Q231*H231</f>
        <v>5.0609706199999991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130</v>
      </c>
      <c r="AT231" s="225" t="s">
        <v>125</v>
      </c>
      <c r="AU231" s="225" t="s">
        <v>81</v>
      </c>
      <c r="AY231" s="19" t="s">
        <v>123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79</v>
      </c>
      <c r="BK231" s="226">
        <f>ROUND(I231*H231,2)</f>
        <v>0</v>
      </c>
      <c r="BL231" s="19" t="s">
        <v>130</v>
      </c>
      <c r="BM231" s="225" t="s">
        <v>348</v>
      </c>
    </row>
    <row r="232" s="2" customFormat="1">
      <c r="A232" s="40"/>
      <c r="B232" s="41"/>
      <c r="C232" s="42"/>
      <c r="D232" s="227" t="s">
        <v>132</v>
      </c>
      <c r="E232" s="42"/>
      <c r="F232" s="228" t="s">
        <v>347</v>
      </c>
      <c r="G232" s="42"/>
      <c r="H232" s="42"/>
      <c r="I232" s="229"/>
      <c r="J232" s="42"/>
      <c r="K232" s="42"/>
      <c r="L232" s="46"/>
      <c r="M232" s="230"/>
      <c r="N232" s="23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132</v>
      </c>
      <c r="AU232" s="19" t="s">
        <v>81</v>
      </c>
    </row>
    <row r="233" s="2" customFormat="1">
      <c r="A233" s="40"/>
      <c r="B233" s="41"/>
      <c r="C233" s="42"/>
      <c r="D233" s="232" t="s">
        <v>134</v>
      </c>
      <c r="E233" s="42"/>
      <c r="F233" s="233" t="s">
        <v>349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134</v>
      </c>
      <c r="AU233" s="19" t="s">
        <v>81</v>
      </c>
    </row>
    <row r="234" s="13" customFormat="1">
      <c r="A234" s="13"/>
      <c r="B234" s="234"/>
      <c r="C234" s="235"/>
      <c r="D234" s="227" t="s">
        <v>136</v>
      </c>
      <c r="E234" s="236" t="s">
        <v>19</v>
      </c>
      <c r="F234" s="237" t="s">
        <v>350</v>
      </c>
      <c r="G234" s="235"/>
      <c r="H234" s="238">
        <v>2.0800000000000001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136</v>
      </c>
      <c r="AU234" s="244" t="s">
        <v>81</v>
      </c>
      <c r="AV234" s="13" t="s">
        <v>81</v>
      </c>
      <c r="AW234" s="13" t="s">
        <v>33</v>
      </c>
      <c r="AX234" s="13" t="s">
        <v>72</v>
      </c>
      <c r="AY234" s="244" t="s">
        <v>123</v>
      </c>
    </row>
    <row r="235" s="13" customFormat="1">
      <c r="A235" s="13"/>
      <c r="B235" s="234"/>
      <c r="C235" s="235"/>
      <c r="D235" s="227" t="s">
        <v>136</v>
      </c>
      <c r="E235" s="236" t="s">
        <v>19</v>
      </c>
      <c r="F235" s="237" t="s">
        <v>351</v>
      </c>
      <c r="G235" s="235"/>
      <c r="H235" s="238">
        <v>0.16300000000000001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136</v>
      </c>
      <c r="AU235" s="244" t="s">
        <v>81</v>
      </c>
      <c r="AV235" s="13" t="s">
        <v>81</v>
      </c>
      <c r="AW235" s="13" t="s">
        <v>33</v>
      </c>
      <c r="AX235" s="13" t="s">
        <v>72</v>
      </c>
      <c r="AY235" s="244" t="s">
        <v>123</v>
      </c>
    </row>
    <row r="236" s="14" customFormat="1">
      <c r="A236" s="14"/>
      <c r="B236" s="245"/>
      <c r="C236" s="246"/>
      <c r="D236" s="227" t="s">
        <v>136</v>
      </c>
      <c r="E236" s="247" t="s">
        <v>19</v>
      </c>
      <c r="F236" s="248" t="s">
        <v>145</v>
      </c>
      <c r="G236" s="246"/>
      <c r="H236" s="249">
        <v>2.2429999999999999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136</v>
      </c>
      <c r="AU236" s="255" t="s">
        <v>81</v>
      </c>
      <c r="AV236" s="14" t="s">
        <v>130</v>
      </c>
      <c r="AW236" s="14" t="s">
        <v>33</v>
      </c>
      <c r="AX236" s="14" t="s">
        <v>79</v>
      </c>
      <c r="AY236" s="255" t="s">
        <v>123</v>
      </c>
    </row>
    <row r="237" s="2" customFormat="1" ht="21.75" customHeight="1">
      <c r="A237" s="40"/>
      <c r="B237" s="41"/>
      <c r="C237" s="214" t="s">
        <v>352</v>
      </c>
      <c r="D237" s="214" t="s">
        <v>125</v>
      </c>
      <c r="E237" s="215" t="s">
        <v>353</v>
      </c>
      <c r="F237" s="216" t="s">
        <v>354</v>
      </c>
      <c r="G237" s="217" t="s">
        <v>162</v>
      </c>
      <c r="H237" s="218">
        <v>60.5</v>
      </c>
      <c r="I237" s="219"/>
      <c r="J237" s="220">
        <f>ROUND(I237*H237,2)</f>
        <v>0</v>
      </c>
      <c r="K237" s="216" t="s">
        <v>129</v>
      </c>
      <c r="L237" s="46"/>
      <c r="M237" s="221" t="s">
        <v>19</v>
      </c>
      <c r="N237" s="222" t="s">
        <v>43</v>
      </c>
      <c r="O237" s="86"/>
      <c r="P237" s="223">
        <f>O237*H237</f>
        <v>0</v>
      </c>
      <c r="Q237" s="223">
        <v>0.00060999999999999997</v>
      </c>
      <c r="R237" s="223">
        <f>Q237*H237</f>
        <v>0.036905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130</v>
      </c>
      <c r="AT237" s="225" t="s">
        <v>125</v>
      </c>
      <c r="AU237" s="225" t="s">
        <v>81</v>
      </c>
      <c r="AY237" s="19" t="s">
        <v>123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130</v>
      </c>
      <c r="BM237" s="225" t="s">
        <v>355</v>
      </c>
    </row>
    <row r="238" s="2" customFormat="1">
      <c r="A238" s="40"/>
      <c r="B238" s="41"/>
      <c r="C238" s="42"/>
      <c r="D238" s="227" t="s">
        <v>132</v>
      </c>
      <c r="E238" s="42"/>
      <c r="F238" s="228" t="s">
        <v>356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132</v>
      </c>
      <c r="AU238" s="19" t="s">
        <v>81</v>
      </c>
    </row>
    <row r="239" s="2" customFormat="1">
      <c r="A239" s="40"/>
      <c r="B239" s="41"/>
      <c r="C239" s="42"/>
      <c r="D239" s="232" t="s">
        <v>134</v>
      </c>
      <c r="E239" s="42"/>
      <c r="F239" s="233" t="s">
        <v>357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134</v>
      </c>
      <c r="AU239" s="19" t="s">
        <v>81</v>
      </c>
    </row>
    <row r="240" s="13" customFormat="1">
      <c r="A240" s="13"/>
      <c r="B240" s="234"/>
      <c r="C240" s="235"/>
      <c r="D240" s="227" t="s">
        <v>136</v>
      </c>
      <c r="E240" s="236" t="s">
        <v>19</v>
      </c>
      <c r="F240" s="237" t="s">
        <v>358</v>
      </c>
      <c r="G240" s="235"/>
      <c r="H240" s="238">
        <v>60.5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136</v>
      </c>
      <c r="AU240" s="244" t="s">
        <v>81</v>
      </c>
      <c r="AV240" s="13" t="s">
        <v>81</v>
      </c>
      <c r="AW240" s="13" t="s">
        <v>33</v>
      </c>
      <c r="AX240" s="13" t="s">
        <v>79</v>
      </c>
      <c r="AY240" s="244" t="s">
        <v>123</v>
      </c>
    </row>
    <row r="241" s="2" customFormat="1" ht="16.5" customHeight="1">
      <c r="A241" s="40"/>
      <c r="B241" s="41"/>
      <c r="C241" s="214" t="s">
        <v>359</v>
      </c>
      <c r="D241" s="214" t="s">
        <v>125</v>
      </c>
      <c r="E241" s="215" t="s">
        <v>360</v>
      </c>
      <c r="F241" s="216" t="s">
        <v>361</v>
      </c>
      <c r="G241" s="217" t="s">
        <v>162</v>
      </c>
      <c r="H241" s="218">
        <v>56</v>
      </c>
      <c r="I241" s="219"/>
      <c r="J241" s="220">
        <f>ROUND(I241*H241,2)</f>
        <v>0</v>
      </c>
      <c r="K241" s="216" t="s">
        <v>129</v>
      </c>
      <c r="L241" s="46"/>
      <c r="M241" s="221" t="s">
        <v>19</v>
      </c>
      <c r="N241" s="222" t="s">
        <v>43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130</v>
      </c>
      <c r="AT241" s="225" t="s">
        <v>125</v>
      </c>
      <c r="AU241" s="225" t="s">
        <v>81</v>
      </c>
      <c r="AY241" s="19" t="s">
        <v>123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130</v>
      </c>
      <c r="BM241" s="225" t="s">
        <v>362</v>
      </c>
    </row>
    <row r="242" s="2" customFormat="1">
      <c r="A242" s="40"/>
      <c r="B242" s="41"/>
      <c r="C242" s="42"/>
      <c r="D242" s="227" t="s">
        <v>132</v>
      </c>
      <c r="E242" s="42"/>
      <c r="F242" s="228" t="s">
        <v>363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132</v>
      </c>
      <c r="AU242" s="19" t="s">
        <v>81</v>
      </c>
    </row>
    <row r="243" s="2" customFormat="1">
      <c r="A243" s="40"/>
      <c r="B243" s="41"/>
      <c r="C243" s="42"/>
      <c r="D243" s="232" t="s">
        <v>134</v>
      </c>
      <c r="E243" s="42"/>
      <c r="F243" s="233" t="s">
        <v>364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134</v>
      </c>
      <c r="AU243" s="19" t="s">
        <v>81</v>
      </c>
    </row>
    <row r="244" s="13" customFormat="1">
      <c r="A244" s="13"/>
      <c r="B244" s="234"/>
      <c r="C244" s="235"/>
      <c r="D244" s="227" t="s">
        <v>136</v>
      </c>
      <c r="E244" s="236" t="s">
        <v>19</v>
      </c>
      <c r="F244" s="237" t="s">
        <v>365</v>
      </c>
      <c r="G244" s="235"/>
      <c r="H244" s="238">
        <v>56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136</v>
      </c>
      <c r="AU244" s="244" t="s">
        <v>81</v>
      </c>
      <c r="AV244" s="13" t="s">
        <v>81</v>
      </c>
      <c r="AW244" s="13" t="s">
        <v>33</v>
      </c>
      <c r="AX244" s="13" t="s">
        <v>79</v>
      </c>
      <c r="AY244" s="244" t="s">
        <v>123</v>
      </c>
    </row>
    <row r="245" s="2" customFormat="1" ht="16.5" customHeight="1">
      <c r="A245" s="40"/>
      <c r="B245" s="41"/>
      <c r="C245" s="214" t="s">
        <v>366</v>
      </c>
      <c r="D245" s="214" t="s">
        <v>125</v>
      </c>
      <c r="E245" s="215" t="s">
        <v>367</v>
      </c>
      <c r="F245" s="216" t="s">
        <v>368</v>
      </c>
      <c r="G245" s="217" t="s">
        <v>162</v>
      </c>
      <c r="H245" s="218">
        <v>4.5</v>
      </c>
      <c r="I245" s="219"/>
      <c r="J245" s="220">
        <f>ROUND(I245*H245,2)</f>
        <v>0</v>
      </c>
      <c r="K245" s="216" t="s">
        <v>129</v>
      </c>
      <c r="L245" s="46"/>
      <c r="M245" s="221" t="s">
        <v>19</v>
      </c>
      <c r="N245" s="222" t="s">
        <v>43</v>
      </c>
      <c r="O245" s="86"/>
      <c r="P245" s="223">
        <f>O245*H245</f>
        <v>0</v>
      </c>
      <c r="Q245" s="223">
        <v>0.00013999999999999999</v>
      </c>
      <c r="R245" s="223">
        <f>Q245*H245</f>
        <v>0.00062999999999999992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130</v>
      </c>
      <c r="AT245" s="225" t="s">
        <v>125</v>
      </c>
      <c r="AU245" s="225" t="s">
        <v>81</v>
      </c>
      <c r="AY245" s="19" t="s">
        <v>123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130</v>
      </c>
      <c r="BM245" s="225" t="s">
        <v>369</v>
      </c>
    </row>
    <row r="246" s="2" customFormat="1">
      <c r="A246" s="40"/>
      <c r="B246" s="41"/>
      <c r="C246" s="42"/>
      <c r="D246" s="227" t="s">
        <v>132</v>
      </c>
      <c r="E246" s="42"/>
      <c r="F246" s="228" t="s">
        <v>370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132</v>
      </c>
      <c r="AU246" s="19" t="s">
        <v>81</v>
      </c>
    </row>
    <row r="247" s="2" customFormat="1">
      <c r="A247" s="40"/>
      <c r="B247" s="41"/>
      <c r="C247" s="42"/>
      <c r="D247" s="232" t="s">
        <v>134</v>
      </c>
      <c r="E247" s="42"/>
      <c r="F247" s="233" t="s">
        <v>371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134</v>
      </c>
      <c r="AU247" s="19" t="s">
        <v>81</v>
      </c>
    </row>
    <row r="248" s="13" customFormat="1">
      <c r="A248" s="13"/>
      <c r="B248" s="234"/>
      <c r="C248" s="235"/>
      <c r="D248" s="227" t="s">
        <v>136</v>
      </c>
      <c r="E248" s="236" t="s">
        <v>19</v>
      </c>
      <c r="F248" s="237" t="s">
        <v>372</v>
      </c>
      <c r="G248" s="235"/>
      <c r="H248" s="238">
        <v>4.5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136</v>
      </c>
      <c r="AU248" s="244" t="s">
        <v>81</v>
      </c>
      <c r="AV248" s="13" t="s">
        <v>81</v>
      </c>
      <c r="AW248" s="13" t="s">
        <v>33</v>
      </c>
      <c r="AX248" s="13" t="s">
        <v>79</v>
      </c>
      <c r="AY248" s="244" t="s">
        <v>123</v>
      </c>
    </row>
    <row r="249" s="12" customFormat="1" ht="22.8" customHeight="1">
      <c r="A249" s="12"/>
      <c r="B249" s="198"/>
      <c r="C249" s="199"/>
      <c r="D249" s="200" t="s">
        <v>71</v>
      </c>
      <c r="E249" s="212" t="s">
        <v>373</v>
      </c>
      <c r="F249" s="212" t="s">
        <v>374</v>
      </c>
      <c r="G249" s="199"/>
      <c r="H249" s="199"/>
      <c r="I249" s="202"/>
      <c r="J249" s="213">
        <f>BK249</f>
        <v>0</v>
      </c>
      <c r="K249" s="199"/>
      <c r="L249" s="204"/>
      <c r="M249" s="205"/>
      <c r="N249" s="206"/>
      <c r="O249" s="206"/>
      <c r="P249" s="207">
        <f>SUM(P250:P284)</f>
        <v>0</v>
      </c>
      <c r="Q249" s="206"/>
      <c r="R249" s="207">
        <f>SUM(R250:R284)</f>
        <v>0</v>
      </c>
      <c r="S249" s="206"/>
      <c r="T249" s="208">
        <f>SUM(T250:T284)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9" t="s">
        <v>79</v>
      </c>
      <c r="AT249" s="210" t="s">
        <v>71</v>
      </c>
      <c r="AU249" s="210" t="s">
        <v>79</v>
      </c>
      <c r="AY249" s="209" t="s">
        <v>123</v>
      </c>
      <c r="BK249" s="211">
        <f>SUM(BK250:BK284)</f>
        <v>0</v>
      </c>
    </row>
    <row r="250" s="2" customFormat="1" ht="16.5" customHeight="1">
      <c r="A250" s="40"/>
      <c r="B250" s="41"/>
      <c r="C250" s="214" t="s">
        <v>375</v>
      </c>
      <c r="D250" s="214" t="s">
        <v>125</v>
      </c>
      <c r="E250" s="215" t="s">
        <v>376</v>
      </c>
      <c r="F250" s="216" t="s">
        <v>377</v>
      </c>
      <c r="G250" s="217" t="s">
        <v>192</v>
      </c>
      <c r="H250" s="218">
        <v>776.29999999999995</v>
      </c>
      <c r="I250" s="219"/>
      <c r="J250" s="220">
        <f>ROUND(I250*H250,2)</f>
        <v>0</v>
      </c>
      <c r="K250" s="216" t="s">
        <v>129</v>
      </c>
      <c r="L250" s="46"/>
      <c r="M250" s="221" t="s">
        <v>19</v>
      </c>
      <c r="N250" s="222" t="s">
        <v>43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130</v>
      </c>
      <c r="AT250" s="225" t="s">
        <v>125</v>
      </c>
      <c r="AU250" s="225" t="s">
        <v>81</v>
      </c>
      <c r="AY250" s="19" t="s">
        <v>123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79</v>
      </c>
      <c r="BK250" s="226">
        <f>ROUND(I250*H250,2)</f>
        <v>0</v>
      </c>
      <c r="BL250" s="19" t="s">
        <v>130</v>
      </c>
      <c r="BM250" s="225" t="s">
        <v>378</v>
      </c>
    </row>
    <row r="251" s="2" customFormat="1">
      <c r="A251" s="40"/>
      <c r="B251" s="41"/>
      <c r="C251" s="42"/>
      <c r="D251" s="227" t="s">
        <v>132</v>
      </c>
      <c r="E251" s="42"/>
      <c r="F251" s="228" t="s">
        <v>379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132</v>
      </c>
      <c r="AU251" s="19" t="s">
        <v>81</v>
      </c>
    </row>
    <row r="252" s="2" customFormat="1">
      <c r="A252" s="40"/>
      <c r="B252" s="41"/>
      <c r="C252" s="42"/>
      <c r="D252" s="232" t="s">
        <v>134</v>
      </c>
      <c r="E252" s="42"/>
      <c r="F252" s="233" t="s">
        <v>380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134</v>
      </c>
      <c r="AU252" s="19" t="s">
        <v>81</v>
      </c>
    </row>
    <row r="253" s="15" customFormat="1">
      <c r="A253" s="15"/>
      <c r="B253" s="267"/>
      <c r="C253" s="268"/>
      <c r="D253" s="227" t="s">
        <v>136</v>
      </c>
      <c r="E253" s="269" t="s">
        <v>19</v>
      </c>
      <c r="F253" s="270" t="s">
        <v>381</v>
      </c>
      <c r="G253" s="268"/>
      <c r="H253" s="269" t="s">
        <v>19</v>
      </c>
      <c r="I253" s="271"/>
      <c r="J253" s="268"/>
      <c r="K253" s="268"/>
      <c r="L253" s="272"/>
      <c r="M253" s="273"/>
      <c r="N253" s="274"/>
      <c r="O253" s="274"/>
      <c r="P253" s="274"/>
      <c r="Q253" s="274"/>
      <c r="R253" s="274"/>
      <c r="S253" s="274"/>
      <c r="T253" s="27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6" t="s">
        <v>136</v>
      </c>
      <c r="AU253" s="276" t="s">
        <v>81</v>
      </c>
      <c r="AV253" s="15" t="s">
        <v>79</v>
      </c>
      <c r="AW253" s="15" t="s">
        <v>33</v>
      </c>
      <c r="AX253" s="15" t="s">
        <v>72</v>
      </c>
      <c r="AY253" s="276" t="s">
        <v>123</v>
      </c>
    </row>
    <row r="254" s="13" customFormat="1">
      <c r="A254" s="13"/>
      <c r="B254" s="234"/>
      <c r="C254" s="235"/>
      <c r="D254" s="227" t="s">
        <v>136</v>
      </c>
      <c r="E254" s="236" t="s">
        <v>19</v>
      </c>
      <c r="F254" s="237" t="s">
        <v>382</v>
      </c>
      <c r="G254" s="235"/>
      <c r="H254" s="238">
        <v>6.4400000000000004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136</v>
      </c>
      <c r="AU254" s="244" t="s">
        <v>81</v>
      </c>
      <c r="AV254" s="13" t="s">
        <v>81</v>
      </c>
      <c r="AW254" s="13" t="s">
        <v>33</v>
      </c>
      <c r="AX254" s="13" t="s">
        <v>72</v>
      </c>
      <c r="AY254" s="244" t="s">
        <v>123</v>
      </c>
    </row>
    <row r="255" s="13" customFormat="1">
      <c r="A255" s="13"/>
      <c r="B255" s="234"/>
      <c r="C255" s="235"/>
      <c r="D255" s="227" t="s">
        <v>136</v>
      </c>
      <c r="E255" s="236" t="s">
        <v>19</v>
      </c>
      <c r="F255" s="237" t="s">
        <v>383</v>
      </c>
      <c r="G255" s="235"/>
      <c r="H255" s="238">
        <v>10.5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136</v>
      </c>
      <c r="AU255" s="244" t="s">
        <v>81</v>
      </c>
      <c r="AV255" s="13" t="s">
        <v>81</v>
      </c>
      <c r="AW255" s="13" t="s">
        <v>33</v>
      </c>
      <c r="AX255" s="13" t="s">
        <v>72</v>
      </c>
      <c r="AY255" s="244" t="s">
        <v>123</v>
      </c>
    </row>
    <row r="256" s="15" customFormat="1">
      <c r="A256" s="15"/>
      <c r="B256" s="267"/>
      <c r="C256" s="268"/>
      <c r="D256" s="227" t="s">
        <v>136</v>
      </c>
      <c r="E256" s="269" t="s">
        <v>19</v>
      </c>
      <c r="F256" s="270" t="s">
        <v>384</v>
      </c>
      <c r="G256" s="268"/>
      <c r="H256" s="269" t="s">
        <v>19</v>
      </c>
      <c r="I256" s="271"/>
      <c r="J256" s="268"/>
      <c r="K256" s="268"/>
      <c r="L256" s="272"/>
      <c r="M256" s="273"/>
      <c r="N256" s="274"/>
      <c r="O256" s="274"/>
      <c r="P256" s="274"/>
      <c r="Q256" s="274"/>
      <c r="R256" s="274"/>
      <c r="S256" s="274"/>
      <c r="T256" s="27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6" t="s">
        <v>136</v>
      </c>
      <c r="AU256" s="276" t="s">
        <v>81</v>
      </c>
      <c r="AV256" s="15" t="s">
        <v>79</v>
      </c>
      <c r="AW256" s="15" t="s">
        <v>33</v>
      </c>
      <c r="AX256" s="15" t="s">
        <v>72</v>
      </c>
      <c r="AY256" s="276" t="s">
        <v>123</v>
      </c>
    </row>
    <row r="257" s="13" customFormat="1">
      <c r="A257" s="13"/>
      <c r="B257" s="234"/>
      <c r="C257" s="235"/>
      <c r="D257" s="227" t="s">
        <v>136</v>
      </c>
      <c r="E257" s="236" t="s">
        <v>19</v>
      </c>
      <c r="F257" s="237" t="s">
        <v>385</v>
      </c>
      <c r="G257" s="235"/>
      <c r="H257" s="238">
        <v>487.5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136</v>
      </c>
      <c r="AU257" s="244" t="s">
        <v>81</v>
      </c>
      <c r="AV257" s="13" t="s">
        <v>81</v>
      </c>
      <c r="AW257" s="13" t="s">
        <v>33</v>
      </c>
      <c r="AX257" s="13" t="s">
        <v>72</v>
      </c>
      <c r="AY257" s="244" t="s">
        <v>123</v>
      </c>
    </row>
    <row r="258" s="15" customFormat="1">
      <c r="A258" s="15"/>
      <c r="B258" s="267"/>
      <c r="C258" s="268"/>
      <c r="D258" s="227" t="s">
        <v>136</v>
      </c>
      <c r="E258" s="269" t="s">
        <v>19</v>
      </c>
      <c r="F258" s="270" t="s">
        <v>386</v>
      </c>
      <c r="G258" s="268"/>
      <c r="H258" s="269" t="s">
        <v>19</v>
      </c>
      <c r="I258" s="271"/>
      <c r="J258" s="268"/>
      <c r="K258" s="268"/>
      <c r="L258" s="272"/>
      <c r="M258" s="273"/>
      <c r="N258" s="274"/>
      <c r="O258" s="274"/>
      <c r="P258" s="274"/>
      <c r="Q258" s="274"/>
      <c r="R258" s="274"/>
      <c r="S258" s="274"/>
      <c r="T258" s="27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6" t="s">
        <v>136</v>
      </c>
      <c r="AU258" s="276" t="s">
        <v>81</v>
      </c>
      <c r="AV258" s="15" t="s">
        <v>79</v>
      </c>
      <c r="AW258" s="15" t="s">
        <v>33</v>
      </c>
      <c r="AX258" s="15" t="s">
        <v>72</v>
      </c>
      <c r="AY258" s="276" t="s">
        <v>123</v>
      </c>
    </row>
    <row r="259" s="13" customFormat="1">
      <c r="A259" s="13"/>
      <c r="B259" s="234"/>
      <c r="C259" s="235"/>
      <c r="D259" s="227" t="s">
        <v>136</v>
      </c>
      <c r="E259" s="236" t="s">
        <v>19</v>
      </c>
      <c r="F259" s="237" t="s">
        <v>387</v>
      </c>
      <c r="G259" s="235"/>
      <c r="H259" s="238">
        <v>3.7400000000000002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136</v>
      </c>
      <c r="AU259" s="244" t="s">
        <v>81</v>
      </c>
      <c r="AV259" s="13" t="s">
        <v>81</v>
      </c>
      <c r="AW259" s="13" t="s">
        <v>33</v>
      </c>
      <c r="AX259" s="13" t="s">
        <v>72</v>
      </c>
      <c r="AY259" s="244" t="s">
        <v>123</v>
      </c>
    </row>
    <row r="260" s="13" customFormat="1">
      <c r="A260" s="13"/>
      <c r="B260" s="234"/>
      <c r="C260" s="235"/>
      <c r="D260" s="227" t="s">
        <v>136</v>
      </c>
      <c r="E260" s="236" t="s">
        <v>19</v>
      </c>
      <c r="F260" s="237" t="s">
        <v>388</v>
      </c>
      <c r="G260" s="235"/>
      <c r="H260" s="238">
        <v>234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136</v>
      </c>
      <c r="AU260" s="244" t="s">
        <v>81</v>
      </c>
      <c r="AV260" s="13" t="s">
        <v>81</v>
      </c>
      <c r="AW260" s="13" t="s">
        <v>33</v>
      </c>
      <c r="AX260" s="13" t="s">
        <v>72</v>
      </c>
      <c r="AY260" s="244" t="s">
        <v>123</v>
      </c>
    </row>
    <row r="261" s="13" customFormat="1">
      <c r="A261" s="13"/>
      <c r="B261" s="234"/>
      <c r="C261" s="235"/>
      <c r="D261" s="227" t="s">
        <v>136</v>
      </c>
      <c r="E261" s="236" t="s">
        <v>19</v>
      </c>
      <c r="F261" s="237" t="s">
        <v>389</v>
      </c>
      <c r="G261" s="235"/>
      <c r="H261" s="238">
        <v>19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136</v>
      </c>
      <c r="AU261" s="244" t="s">
        <v>81</v>
      </c>
      <c r="AV261" s="13" t="s">
        <v>81</v>
      </c>
      <c r="AW261" s="13" t="s">
        <v>33</v>
      </c>
      <c r="AX261" s="13" t="s">
        <v>72</v>
      </c>
      <c r="AY261" s="244" t="s">
        <v>123</v>
      </c>
    </row>
    <row r="262" s="15" customFormat="1">
      <c r="A262" s="15"/>
      <c r="B262" s="267"/>
      <c r="C262" s="268"/>
      <c r="D262" s="227" t="s">
        <v>136</v>
      </c>
      <c r="E262" s="269" t="s">
        <v>19</v>
      </c>
      <c r="F262" s="270" t="s">
        <v>390</v>
      </c>
      <c r="G262" s="268"/>
      <c r="H262" s="269" t="s">
        <v>19</v>
      </c>
      <c r="I262" s="271"/>
      <c r="J262" s="268"/>
      <c r="K262" s="268"/>
      <c r="L262" s="272"/>
      <c r="M262" s="273"/>
      <c r="N262" s="274"/>
      <c r="O262" s="274"/>
      <c r="P262" s="274"/>
      <c r="Q262" s="274"/>
      <c r="R262" s="274"/>
      <c r="S262" s="274"/>
      <c r="T262" s="27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6" t="s">
        <v>136</v>
      </c>
      <c r="AU262" s="276" t="s">
        <v>81</v>
      </c>
      <c r="AV262" s="15" t="s">
        <v>79</v>
      </c>
      <c r="AW262" s="15" t="s">
        <v>33</v>
      </c>
      <c r="AX262" s="15" t="s">
        <v>72</v>
      </c>
      <c r="AY262" s="276" t="s">
        <v>123</v>
      </c>
    </row>
    <row r="263" s="13" customFormat="1">
      <c r="A263" s="13"/>
      <c r="B263" s="234"/>
      <c r="C263" s="235"/>
      <c r="D263" s="227" t="s">
        <v>136</v>
      </c>
      <c r="E263" s="236" t="s">
        <v>19</v>
      </c>
      <c r="F263" s="237" t="s">
        <v>391</v>
      </c>
      <c r="G263" s="235"/>
      <c r="H263" s="238">
        <v>15.119999999999999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136</v>
      </c>
      <c r="AU263" s="244" t="s">
        <v>81</v>
      </c>
      <c r="AV263" s="13" t="s">
        <v>81</v>
      </c>
      <c r="AW263" s="13" t="s">
        <v>33</v>
      </c>
      <c r="AX263" s="13" t="s">
        <v>72</v>
      </c>
      <c r="AY263" s="244" t="s">
        <v>123</v>
      </c>
    </row>
    <row r="264" s="14" customFormat="1">
      <c r="A264" s="14"/>
      <c r="B264" s="245"/>
      <c r="C264" s="246"/>
      <c r="D264" s="227" t="s">
        <v>136</v>
      </c>
      <c r="E264" s="247" t="s">
        <v>19</v>
      </c>
      <c r="F264" s="248" t="s">
        <v>145</v>
      </c>
      <c r="G264" s="246"/>
      <c r="H264" s="249">
        <v>776.29999999999995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136</v>
      </c>
      <c r="AU264" s="255" t="s">
        <v>81</v>
      </c>
      <c r="AV264" s="14" t="s">
        <v>130</v>
      </c>
      <c r="AW264" s="14" t="s">
        <v>33</v>
      </c>
      <c r="AX264" s="14" t="s">
        <v>79</v>
      </c>
      <c r="AY264" s="255" t="s">
        <v>123</v>
      </c>
    </row>
    <row r="265" s="2" customFormat="1" ht="16.5" customHeight="1">
      <c r="A265" s="40"/>
      <c r="B265" s="41"/>
      <c r="C265" s="214" t="s">
        <v>392</v>
      </c>
      <c r="D265" s="214" t="s">
        <v>125</v>
      </c>
      <c r="E265" s="215" t="s">
        <v>393</v>
      </c>
      <c r="F265" s="216" t="s">
        <v>394</v>
      </c>
      <c r="G265" s="217" t="s">
        <v>192</v>
      </c>
      <c r="H265" s="218">
        <v>18631.200000000001</v>
      </c>
      <c r="I265" s="219"/>
      <c r="J265" s="220">
        <f>ROUND(I265*H265,2)</f>
        <v>0</v>
      </c>
      <c r="K265" s="216" t="s">
        <v>129</v>
      </c>
      <c r="L265" s="46"/>
      <c r="M265" s="221" t="s">
        <v>19</v>
      </c>
      <c r="N265" s="222" t="s">
        <v>43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130</v>
      </c>
      <c r="AT265" s="225" t="s">
        <v>125</v>
      </c>
      <c r="AU265" s="225" t="s">
        <v>81</v>
      </c>
      <c r="AY265" s="19" t="s">
        <v>123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130</v>
      </c>
      <c r="BM265" s="225" t="s">
        <v>395</v>
      </c>
    </row>
    <row r="266" s="2" customFormat="1">
      <c r="A266" s="40"/>
      <c r="B266" s="41"/>
      <c r="C266" s="42"/>
      <c r="D266" s="227" t="s">
        <v>132</v>
      </c>
      <c r="E266" s="42"/>
      <c r="F266" s="228" t="s">
        <v>396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132</v>
      </c>
      <c r="AU266" s="19" t="s">
        <v>81</v>
      </c>
    </row>
    <row r="267" s="2" customFormat="1">
      <c r="A267" s="40"/>
      <c r="B267" s="41"/>
      <c r="C267" s="42"/>
      <c r="D267" s="232" t="s">
        <v>134</v>
      </c>
      <c r="E267" s="42"/>
      <c r="F267" s="233" t="s">
        <v>397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134</v>
      </c>
      <c r="AU267" s="19" t="s">
        <v>81</v>
      </c>
    </row>
    <row r="268" s="13" customFormat="1">
      <c r="A268" s="13"/>
      <c r="B268" s="234"/>
      <c r="C268" s="235"/>
      <c r="D268" s="227" t="s">
        <v>136</v>
      </c>
      <c r="E268" s="236" t="s">
        <v>19</v>
      </c>
      <c r="F268" s="237" t="s">
        <v>398</v>
      </c>
      <c r="G268" s="235"/>
      <c r="H268" s="238">
        <v>18631.200000000001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136</v>
      </c>
      <c r="AU268" s="244" t="s">
        <v>81</v>
      </c>
      <c r="AV268" s="13" t="s">
        <v>81</v>
      </c>
      <c r="AW268" s="13" t="s">
        <v>33</v>
      </c>
      <c r="AX268" s="13" t="s">
        <v>79</v>
      </c>
      <c r="AY268" s="244" t="s">
        <v>123</v>
      </c>
    </row>
    <row r="269" s="2" customFormat="1" ht="24.15" customHeight="1">
      <c r="A269" s="40"/>
      <c r="B269" s="41"/>
      <c r="C269" s="214" t="s">
        <v>399</v>
      </c>
      <c r="D269" s="214" t="s">
        <v>125</v>
      </c>
      <c r="E269" s="215" t="s">
        <v>400</v>
      </c>
      <c r="F269" s="216" t="s">
        <v>401</v>
      </c>
      <c r="G269" s="217" t="s">
        <v>192</v>
      </c>
      <c r="H269" s="218">
        <v>16.940000000000001</v>
      </c>
      <c r="I269" s="219"/>
      <c r="J269" s="220">
        <f>ROUND(I269*H269,2)</f>
        <v>0</v>
      </c>
      <c r="K269" s="216" t="s">
        <v>129</v>
      </c>
      <c r="L269" s="46"/>
      <c r="M269" s="221" t="s">
        <v>19</v>
      </c>
      <c r="N269" s="222" t="s">
        <v>43</v>
      </c>
      <c r="O269" s="86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130</v>
      </c>
      <c r="AT269" s="225" t="s">
        <v>125</v>
      </c>
      <c r="AU269" s="225" t="s">
        <v>81</v>
      </c>
      <c r="AY269" s="19" t="s">
        <v>123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79</v>
      </c>
      <c r="BK269" s="226">
        <f>ROUND(I269*H269,2)</f>
        <v>0</v>
      </c>
      <c r="BL269" s="19" t="s">
        <v>130</v>
      </c>
      <c r="BM269" s="225" t="s">
        <v>402</v>
      </c>
    </row>
    <row r="270" s="2" customFormat="1">
      <c r="A270" s="40"/>
      <c r="B270" s="41"/>
      <c r="C270" s="42"/>
      <c r="D270" s="227" t="s">
        <v>132</v>
      </c>
      <c r="E270" s="42"/>
      <c r="F270" s="228" t="s">
        <v>403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132</v>
      </c>
      <c r="AU270" s="19" t="s">
        <v>81</v>
      </c>
    </row>
    <row r="271" s="2" customFormat="1">
      <c r="A271" s="40"/>
      <c r="B271" s="41"/>
      <c r="C271" s="42"/>
      <c r="D271" s="232" t="s">
        <v>134</v>
      </c>
      <c r="E271" s="42"/>
      <c r="F271" s="233" t="s">
        <v>404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134</v>
      </c>
      <c r="AU271" s="19" t="s">
        <v>81</v>
      </c>
    </row>
    <row r="272" s="13" customFormat="1">
      <c r="A272" s="13"/>
      <c r="B272" s="234"/>
      <c r="C272" s="235"/>
      <c r="D272" s="227" t="s">
        <v>136</v>
      </c>
      <c r="E272" s="236" t="s">
        <v>19</v>
      </c>
      <c r="F272" s="237" t="s">
        <v>405</v>
      </c>
      <c r="G272" s="235"/>
      <c r="H272" s="238">
        <v>16.940000000000001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136</v>
      </c>
      <c r="AU272" s="244" t="s">
        <v>81</v>
      </c>
      <c r="AV272" s="13" t="s">
        <v>81</v>
      </c>
      <c r="AW272" s="13" t="s">
        <v>33</v>
      </c>
      <c r="AX272" s="13" t="s">
        <v>79</v>
      </c>
      <c r="AY272" s="244" t="s">
        <v>123</v>
      </c>
    </row>
    <row r="273" s="2" customFormat="1" ht="24.15" customHeight="1">
      <c r="A273" s="40"/>
      <c r="B273" s="41"/>
      <c r="C273" s="214" t="s">
        <v>406</v>
      </c>
      <c r="D273" s="214" t="s">
        <v>125</v>
      </c>
      <c r="E273" s="215" t="s">
        <v>407</v>
      </c>
      <c r="F273" s="216" t="s">
        <v>408</v>
      </c>
      <c r="G273" s="217" t="s">
        <v>192</v>
      </c>
      <c r="H273" s="218">
        <v>487.5</v>
      </c>
      <c r="I273" s="219"/>
      <c r="J273" s="220">
        <f>ROUND(I273*H273,2)</f>
        <v>0</v>
      </c>
      <c r="K273" s="216" t="s">
        <v>129</v>
      </c>
      <c r="L273" s="46"/>
      <c r="M273" s="221" t="s">
        <v>19</v>
      </c>
      <c r="N273" s="222" t="s">
        <v>43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130</v>
      </c>
      <c r="AT273" s="225" t="s">
        <v>125</v>
      </c>
      <c r="AU273" s="225" t="s">
        <v>81</v>
      </c>
      <c r="AY273" s="19" t="s">
        <v>123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130</v>
      </c>
      <c r="BM273" s="225" t="s">
        <v>409</v>
      </c>
    </row>
    <row r="274" s="2" customFormat="1">
      <c r="A274" s="40"/>
      <c r="B274" s="41"/>
      <c r="C274" s="42"/>
      <c r="D274" s="227" t="s">
        <v>132</v>
      </c>
      <c r="E274" s="42"/>
      <c r="F274" s="228" t="s">
        <v>410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132</v>
      </c>
      <c r="AU274" s="19" t="s">
        <v>81</v>
      </c>
    </row>
    <row r="275" s="2" customFormat="1">
      <c r="A275" s="40"/>
      <c r="B275" s="41"/>
      <c r="C275" s="42"/>
      <c r="D275" s="232" t="s">
        <v>134</v>
      </c>
      <c r="E275" s="42"/>
      <c r="F275" s="233" t="s">
        <v>411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134</v>
      </c>
      <c r="AU275" s="19" t="s">
        <v>81</v>
      </c>
    </row>
    <row r="276" s="13" customFormat="1">
      <c r="A276" s="13"/>
      <c r="B276" s="234"/>
      <c r="C276" s="235"/>
      <c r="D276" s="227" t="s">
        <v>136</v>
      </c>
      <c r="E276" s="236" t="s">
        <v>19</v>
      </c>
      <c r="F276" s="237" t="s">
        <v>412</v>
      </c>
      <c r="G276" s="235"/>
      <c r="H276" s="238">
        <v>487.5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136</v>
      </c>
      <c r="AU276" s="244" t="s">
        <v>81</v>
      </c>
      <c r="AV276" s="13" t="s">
        <v>81</v>
      </c>
      <c r="AW276" s="13" t="s">
        <v>33</v>
      </c>
      <c r="AX276" s="13" t="s">
        <v>79</v>
      </c>
      <c r="AY276" s="244" t="s">
        <v>123</v>
      </c>
    </row>
    <row r="277" s="2" customFormat="1" ht="24.15" customHeight="1">
      <c r="A277" s="40"/>
      <c r="B277" s="41"/>
      <c r="C277" s="214" t="s">
        <v>413</v>
      </c>
      <c r="D277" s="214" t="s">
        <v>125</v>
      </c>
      <c r="E277" s="215" t="s">
        <v>414</v>
      </c>
      <c r="F277" s="216" t="s">
        <v>415</v>
      </c>
      <c r="G277" s="217" t="s">
        <v>192</v>
      </c>
      <c r="H277" s="218">
        <v>256.74000000000001</v>
      </c>
      <c r="I277" s="219"/>
      <c r="J277" s="220">
        <f>ROUND(I277*H277,2)</f>
        <v>0</v>
      </c>
      <c r="K277" s="216" t="s">
        <v>129</v>
      </c>
      <c r="L277" s="46"/>
      <c r="M277" s="221" t="s">
        <v>19</v>
      </c>
      <c r="N277" s="222" t="s">
        <v>43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130</v>
      </c>
      <c r="AT277" s="225" t="s">
        <v>125</v>
      </c>
      <c r="AU277" s="225" t="s">
        <v>81</v>
      </c>
      <c r="AY277" s="19" t="s">
        <v>123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79</v>
      </c>
      <c r="BK277" s="226">
        <f>ROUND(I277*H277,2)</f>
        <v>0</v>
      </c>
      <c r="BL277" s="19" t="s">
        <v>130</v>
      </c>
      <c r="BM277" s="225" t="s">
        <v>416</v>
      </c>
    </row>
    <row r="278" s="2" customFormat="1">
      <c r="A278" s="40"/>
      <c r="B278" s="41"/>
      <c r="C278" s="42"/>
      <c r="D278" s="227" t="s">
        <v>132</v>
      </c>
      <c r="E278" s="42"/>
      <c r="F278" s="228" t="s">
        <v>194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132</v>
      </c>
      <c r="AU278" s="19" t="s">
        <v>81</v>
      </c>
    </row>
    <row r="279" s="2" customFormat="1">
      <c r="A279" s="40"/>
      <c r="B279" s="41"/>
      <c r="C279" s="42"/>
      <c r="D279" s="232" t="s">
        <v>134</v>
      </c>
      <c r="E279" s="42"/>
      <c r="F279" s="233" t="s">
        <v>417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134</v>
      </c>
      <c r="AU279" s="19" t="s">
        <v>81</v>
      </c>
    </row>
    <row r="280" s="13" customFormat="1">
      <c r="A280" s="13"/>
      <c r="B280" s="234"/>
      <c r="C280" s="235"/>
      <c r="D280" s="227" t="s">
        <v>136</v>
      </c>
      <c r="E280" s="236" t="s">
        <v>19</v>
      </c>
      <c r="F280" s="237" t="s">
        <v>418</v>
      </c>
      <c r="G280" s="235"/>
      <c r="H280" s="238">
        <v>256.74000000000001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136</v>
      </c>
      <c r="AU280" s="244" t="s">
        <v>81</v>
      </c>
      <c r="AV280" s="13" t="s">
        <v>81</v>
      </c>
      <c r="AW280" s="13" t="s">
        <v>33</v>
      </c>
      <c r="AX280" s="13" t="s">
        <v>79</v>
      </c>
      <c r="AY280" s="244" t="s">
        <v>123</v>
      </c>
    </row>
    <row r="281" s="2" customFormat="1" ht="24.15" customHeight="1">
      <c r="A281" s="40"/>
      <c r="B281" s="41"/>
      <c r="C281" s="214" t="s">
        <v>419</v>
      </c>
      <c r="D281" s="214" t="s">
        <v>125</v>
      </c>
      <c r="E281" s="215" t="s">
        <v>420</v>
      </c>
      <c r="F281" s="216" t="s">
        <v>421</v>
      </c>
      <c r="G281" s="217" t="s">
        <v>192</v>
      </c>
      <c r="H281" s="218">
        <v>15.119999999999999</v>
      </c>
      <c r="I281" s="219"/>
      <c r="J281" s="220">
        <f>ROUND(I281*H281,2)</f>
        <v>0</v>
      </c>
      <c r="K281" s="216" t="s">
        <v>129</v>
      </c>
      <c r="L281" s="46"/>
      <c r="M281" s="221" t="s">
        <v>19</v>
      </c>
      <c r="N281" s="222" t="s">
        <v>43</v>
      </c>
      <c r="O281" s="86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130</v>
      </c>
      <c r="AT281" s="225" t="s">
        <v>125</v>
      </c>
      <c r="AU281" s="225" t="s">
        <v>81</v>
      </c>
      <c r="AY281" s="19" t="s">
        <v>123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9" t="s">
        <v>79</v>
      </c>
      <c r="BK281" s="226">
        <f>ROUND(I281*H281,2)</f>
        <v>0</v>
      </c>
      <c r="BL281" s="19" t="s">
        <v>130</v>
      </c>
      <c r="BM281" s="225" t="s">
        <v>422</v>
      </c>
    </row>
    <row r="282" s="2" customFormat="1">
      <c r="A282" s="40"/>
      <c r="B282" s="41"/>
      <c r="C282" s="42"/>
      <c r="D282" s="227" t="s">
        <v>132</v>
      </c>
      <c r="E282" s="42"/>
      <c r="F282" s="228" t="s">
        <v>423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132</v>
      </c>
      <c r="AU282" s="19" t="s">
        <v>81</v>
      </c>
    </row>
    <row r="283" s="2" customFormat="1">
      <c r="A283" s="40"/>
      <c r="B283" s="41"/>
      <c r="C283" s="42"/>
      <c r="D283" s="232" t="s">
        <v>134</v>
      </c>
      <c r="E283" s="42"/>
      <c r="F283" s="233" t="s">
        <v>424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134</v>
      </c>
      <c r="AU283" s="19" t="s">
        <v>81</v>
      </c>
    </row>
    <row r="284" s="13" customFormat="1">
      <c r="A284" s="13"/>
      <c r="B284" s="234"/>
      <c r="C284" s="235"/>
      <c r="D284" s="227" t="s">
        <v>136</v>
      </c>
      <c r="E284" s="236" t="s">
        <v>19</v>
      </c>
      <c r="F284" s="237" t="s">
        <v>425</v>
      </c>
      <c r="G284" s="235"/>
      <c r="H284" s="238">
        <v>15.119999999999999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136</v>
      </c>
      <c r="AU284" s="244" t="s">
        <v>81</v>
      </c>
      <c r="AV284" s="13" t="s">
        <v>81</v>
      </c>
      <c r="AW284" s="13" t="s">
        <v>33</v>
      </c>
      <c r="AX284" s="13" t="s">
        <v>79</v>
      </c>
      <c r="AY284" s="244" t="s">
        <v>123</v>
      </c>
    </row>
    <row r="285" s="12" customFormat="1" ht="22.8" customHeight="1">
      <c r="A285" s="12"/>
      <c r="B285" s="198"/>
      <c r="C285" s="199"/>
      <c r="D285" s="200" t="s">
        <v>71</v>
      </c>
      <c r="E285" s="212" t="s">
        <v>426</v>
      </c>
      <c r="F285" s="212" t="s">
        <v>427</v>
      </c>
      <c r="G285" s="199"/>
      <c r="H285" s="199"/>
      <c r="I285" s="202"/>
      <c r="J285" s="213">
        <f>BK285</f>
        <v>0</v>
      </c>
      <c r="K285" s="199"/>
      <c r="L285" s="204"/>
      <c r="M285" s="205"/>
      <c r="N285" s="206"/>
      <c r="O285" s="206"/>
      <c r="P285" s="207">
        <f>SUM(P286:P288)</f>
        <v>0</v>
      </c>
      <c r="Q285" s="206"/>
      <c r="R285" s="207">
        <f>SUM(R286:R288)</f>
        <v>0</v>
      </c>
      <c r="S285" s="206"/>
      <c r="T285" s="208">
        <f>SUM(T286:T288)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9" t="s">
        <v>79</v>
      </c>
      <c r="AT285" s="210" t="s">
        <v>71</v>
      </c>
      <c r="AU285" s="210" t="s">
        <v>79</v>
      </c>
      <c r="AY285" s="209" t="s">
        <v>123</v>
      </c>
      <c r="BK285" s="211">
        <f>SUM(BK286:BK288)</f>
        <v>0</v>
      </c>
    </row>
    <row r="286" s="2" customFormat="1" ht="21.75" customHeight="1">
      <c r="A286" s="40"/>
      <c r="B286" s="41"/>
      <c r="C286" s="214" t="s">
        <v>428</v>
      </c>
      <c r="D286" s="214" t="s">
        <v>125</v>
      </c>
      <c r="E286" s="215" t="s">
        <v>429</v>
      </c>
      <c r="F286" s="216" t="s">
        <v>430</v>
      </c>
      <c r="G286" s="217" t="s">
        <v>192</v>
      </c>
      <c r="H286" s="218">
        <v>122.733</v>
      </c>
      <c r="I286" s="219"/>
      <c r="J286" s="220">
        <f>ROUND(I286*H286,2)</f>
        <v>0</v>
      </c>
      <c r="K286" s="216" t="s">
        <v>129</v>
      </c>
      <c r="L286" s="46"/>
      <c r="M286" s="221" t="s">
        <v>19</v>
      </c>
      <c r="N286" s="222" t="s">
        <v>43</v>
      </c>
      <c r="O286" s="86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130</v>
      </c>
      <c r="AT286" s="225" t="s">
        <v>125</v>
      </c>
      <c r="AU286" s="225" t="s">
        <v>81</v>
      </c>
      <c r="AY286" s="19" t="s">
        <v>123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130</v>
      </c>
      <c r="BM286" s="225" t="s">
        <v>431</v>
      </c>
    </row>
    <row r="287" s="2" customFormat="1">
      <c r="A287" s="40"/>
      <c r="B287" s="41"/>
      <c r="C287" s="42"/>
      <c r="D287" s="227" t="s">
        <v>132</v>
      </c>
      <c r="E287" s="42"/>
      <c r="F287" s="228" t="s">
        <v>432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132</v>
      </c>
      <c r="AU287" s="19" t="s">
        <v>81</v>
      </c>
    </row>
    <row r="288" s="2" customFormat="1">
      <c r="A288" s="40"/>
      <c r="B288" s="41"/>
      <c r="C288" s="42"/>
      <c r="D288" s="232" t="s">
        <v>134</v>
      </c>
      <c r="E288" s="42"/>
      <c r="F288" s="233" t="s">
        <v>433</v>
      </c>
      <c r="G288" s="42"/>
      <c r="H288" s="42"/>
      <c r="I288" s="229"/>
      <c r="J288" s="42"/>
      <c r="K288" s="42"/>
      <c r="L288" s="46"/>
      <c r="M288" s="277"/>
      <c r="N288" s="278"/>
      <c r="O288" s="279"/>
      <c r="P288" s="279"/>
      <c r="Q288" s="279"/>
      <c r="R288" s="279"/>
      <c r="S288" s="279"/>
      <c r="T288" s="28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134</v>
      </c>
      <c r="AU288" s="19" t="s">
        <v>81</v>
      </c>
    </row>
    <row r="289" s="2" customFormat="1" ht="6.96" customHeight="1">
      <c r="A289" s="40"/>
      <c r="B289" s="61"/>
      <c r="C289" s="62"/>
      <c r="D289" s="62"/>
      <c r="E289" s="62"/>
      <c r="F289" s="62"/>
      <c r="G289" s="62"/>
      <c r="H289" s="62"/>
      <c r="I289" s="62"/>
      <c r="J289" s="62"/>
      <c r="K289" s="62"/>
      <c r="L289" s="46"/>
      <c r="M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</row>
  </sheetData>
  <sheetProtection sheet="1" autoFilter="0" formatColumns="0" formatRows="0" objects="1" scenarios="1" spinCount="100000" saltValue="UZlclBq8CMNaHJczPxA4TD1dPjUvMAGNoY15kcEYI1I2V3NoH3gjjXyn2Ff/jvKBBkUNTeuaFEcPEr5WMZColw==" hashValue="Ofht8WKYBjTNeGS7y3ygBmuNl13J5tVGUR1pzLbQ7hk/L5tPj9WCwWbEcvWEr6CEZDdywsV6CEeLqtS9LwDb7Q==" algorithmName="SHA-512" password="CC35"/>
  <autoFilter ref="C91:K2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5_01/113107182"/>
    <hyperlink ref="F101" r:id="rId2" display="https://podminky.urs.cz/item/CS_URS_2025_01/113107222"/>
    <hyperlink ref="F107" r:id="rId3" display="https://podminky.urs.cz/item/CS_URS_2025_01/113107237"/>
    <hyperlink ref="F111" r:id="rId4" display="https://podminky.urs.cz/item/CS_URS_2025_01/113107324"/>
    <hyperlink ref="F115" r:id="rId5" display="https://podminky.urs.cz/item/CS_URS_2025_01/113203111"/>
    <hyperlink ref="F119" r:id="rId6" display="https://podminky.urs.cz/item/CS_URS_2025_01/131251202"/>
    <hyperlink ref="F123" r:id="rId7" display="https://podminky.urs.cz/item/CS_URS_2025_01/162751117"/>
    <hyperlink ref="F127" r:id="rId8" display="https://podminky.urs.cz/item/CS_URS_2025_01/162751119"/>
    <hyperlink ref="F131" r:id="rId9" display="https://podminky.urs.cz/item/CS_URS_2025_01/171201231"/>
    <hyperlink ref="F135" r:id="rId10" display="https://podminky.urs.cz/item/CS_URS_2025_01/171251201"/>
    <hyperlink ref="F139" r:id="rId11" display="https://podminky.urs.cz/item/CS_URS_2025_01/174151101"/>
    <hyperlink ref="F146" r:id="rId12" display="https://podminky.urs.cz/item/CS_URS_2025_01/181951112"/>
    <hyperlink ref="F151" r:id="rId13" display="https://podminky.urs.cz/item/CS_URS_2025_01/564851111"/>
    <hyperlink ref="F155" r:id="rId14" display="https://podminky.urs.cz/item/CS_URS_2025_01/564861111"/>
    <hyperlink ref="F159" r:id="rId15" display="https://podminky.urs.cz/item/CS_URS_2025_01/565165112"/>
    <hyperlink ref="F163" r:id="rId16" display="https://podminky.urs.cz/item/CS_URS_2025_01/567132112"/>
    <hyperlink ref="F167" r:id="rId17" display="https://podminky.urs.cz/item/CS_URS_2025_01/573191111"/>
    <hyperlink ref="F173" r:id="rId18" display="https://podminky.urs.cz/item/CS_URS_2025_01/573231106"/>
    <hyperlink ref="F180" r:id="rId19" display="https://podminky.urs.cz/item/CS_URS_2025_01/577134111"/>
    <hyperlink ref="F204" r:id="rId20" display="https://podminky.urs.cz/item/CS_URS_2025_01/899202211"/>
    <hyperlink ref="F208" r:id="rId21" display="https://podminky.urs.cz/item/CS_URS_2025_01/899204112"/>
    <hyperlink ref="F219" r:id="rId22" display="https://podminky.urs.cz/item/CS_URS_2025_01/916111122"/>
    <hyperlink ref="F226" r:id="rId23" display="https://podminky.urs.cz/item/CS_URS_2025_01/916131213"/>
    <hyperlink ref="F233" r:id="rId24" display="https://podminky.urs.cz/item/CS_URS_2025_01/916991121"/>
    <hyperlink ref="F239" r:id="rId25" display="https://podminky.urs.cz/item/CS_URS_2025_01/919732211"/>
    <hyperlink ref="F243" r:id="rId26" display="https://podminky.urs.cz/item/CS_URS_2025_01/919735112"/>
    <hyperlink ref="F247" r:id="rId27" display="https://podminky.urs.cz/item/CS_URS_2025_01/919735126"/>
    <hyperlink ref="F252" r:id="rId28" display="https://podminky.urs.cz/item/CS_URS_2025_01/997211511"/>
    <hyperlink ref="F267" r:id="rId29" display="https://podminky.urs.cz/item/CS_URS_2025_01/997211519"/>
    <hyperlink ref="F271" r:id="rId30" display="https://podminky.urs.cz/item/CS_URS_2025_01/997221861"/>
    <hyperlink ref="F275" r:id="rId31" display="https://podminky.urs.cz/item/CS_URS_2025_01/997221862"/>
    <hyperlink ref="F279" r:id="rId32" display="https://podminky.urs.cz/item/CS_URS_2025_01/997221873"/>
    <hyperlink ref="F283" r:id="rId33" display="https://podminky.urs.cz/item/CS_URS_2025_01/997221875"/>
    <hyperlink ref="F288" r:id="rId34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Poštorná, ul. Okružní - oprava krytu komunikací a chodníků</v>
      </c>
      <c r="F7" s="144"/>
      <c r="G7" s="144"/>
      <c r="H7" s="144"/>
      <c r="L7" s="22"/>
    </row>
    <row r="8" s="1" customFormat="1" ht="12" customHeight="1">
      <c r="B8" s="22"/>
      <c r="D8" s="144" t="s">
        <v>94</v>
      </c>
      <c r="L8" s="22"/>
    </row>
    <row r="9" s="2" customFormat="1" ht="16.5" customHeight="1">
      <c r="A9" s="40"/>
      <c r="B9" s="46"/>
      <c r="C9" s="40"/>
      <c r="D9" s="40"/>
      <c r="E9" s="145" t="s">
        <v>434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434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4. 7. 2025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ROUND((SUM(BE92:BE280)),  2)</f>
        <v>0</v>
      </c>
      <c r="G35" s="40"/>
      <c r="H35" s="40"/>
      <c r="I35" s="159">
        <v>0.20999999999999999</v>
      </c>
      <c r="J35" s="158">
        <f>ROUND(((SUM(BE92:BE280))*I35),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ROUND((SUM(BF92:BF280)),  2)</f>
        <v>0</v>
      </c>
      <c r="G36" s="40"/>
      <c r="H36" s="40"/>
      <c r="I36" s="159">
        <v>0.12</v>
      </c>
      <c r="J36" s="158">
        <f>ROUND(((SUM(BF92:BF280))*I36),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ROUND((SUM(BG92:BG280)),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ROUND((SUM(BH92:BH280)),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ROUND((SUM(BI92:BI280)),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Poštorná, ul. Okružní - oprava krytu komunikací a chodníků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434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102 - Chodníky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4. 7. 2025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34" t="s">
        <v>31</v>
      </c>
      <c r="J58" s="38" t="str">
        <f>E23</f>
        <v>ViaDesigne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98</v>
      </c>
      <c r="D61" s="173"/>
      <c r="E61" s="173"/>
      <c r="F61" s="173"/>
      <c r="G61" s="173"/>
      <c r="H61" s="173"/>
      <c r="I61" s="173"/>
      <c r="J61" s="174" t="s">
        <v>99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100</v>
      </c>
    </row>
    <row r="64" s="9" customFormat="1" ht="24.96" customHeight="1">
      <c r="A64" s="9"/>
      <c r="B64" s="176"/>
      <c r="C64" s="177"/>
      <c r="D64" s="178" t="s">
        <v>101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102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103</v>
      </c>
      <c r="E66" s="184"/>
      <c r="F66" s="184"/>
      <c r="G66" s="184"/>
      <c r="H66" s="184"/>
      <c r="I66" s="184"/>
      <c r="J66" s="185">
        <f>J169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104</v>
      </c>
      <c r="E67" s="184"/>
      <c r="F67" s="184"/>
      <c r="G67" s="184"/>
      <c r="H67" s="184"/>
      <c r="I67" s="184"/>
      <c r="J67" s="185">
        <f>J197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105</v>
      </c>
      <c r="E68" s="184"/>
      <c r="F68" s="184"/>
      <c r="G68" s="184"/>
      <c r="H68" s="184"/>
      <c r="I68" s="184"/>
      <c r="J68" s="185">
        <f>J200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106</v>
      </c>
      <c r="E69" s="184"/>
      <c r="F69" s="184"/>
      <c r="G69" s="184"/>
      <c r="H69" s="184"/>
      <c r="I69" s="184"/>
      <c r="J69" s="185">
        <f>J241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107</v>
      </c>
      <c r="E70" s="184"/>
      <c r="F70" s="184"/>
      <c r="G70" s="184"/>
      <c r="H70" s="184"/>
      <c r="I70" s="184"/>
      <c r="J70" s="185">
        <f>J277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108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Břeclav - Poštorná, ul. Okružní - oprava krytu komunikací a chodníků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94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434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 102 - Chodníky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Břeclav</v>
      </c>
      <c r="G86" s="42"/>
      <c r="H86" s="42"/>
      <c r="I86" s="34" t="s">
        <v>23</v>
      </c>
      <c r="J86" s="74" t="str">
        <f>IF(J14="","",J14)</f>
        <v>4. 7. 2025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město Břeclav</v>
      </c>
      <c r="G88" s="42"/>
      <c r="H88" s="42"/>
      <c r="I88" s="34" t="s">
        <v>31</v>
      </c>
      <c r="J88" s="38" t="str">
        <f>E23</f>
        <v>ViaDesigne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34</v>
      </c>
      <c r="J89" s="38" t="str">
        <f>E26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109</v>
      </c>
      <c r="D91" s="190" t="s">
        <v>57</v>
      </c>
      <c r="E91" s="190" t="s">
        <v>53</v>
      </c>
      <c r="F91" s="190" t="s">
        <v>54</v>
      </c>
      <c r="G91" s="190" t="s">
        <v>110</v>
      </c>
      <c r="H91" s="190" t="s">
        <v>111</v>
      </c>
      <c r="I91" s="190" t="s">
        <v>112</v>
      </c>
      <c r="J91" s="190" t="s">
        <v>99</v>
      </c>
      <c r="K91" s="191" t="s">
        <v>113</v>
      </c>
      <c r="L91" s="192"/>
      <c r="M91" s="94" t="s">
        <v>19</v>
      </c>
      <c r="N91" s="95" t="s">
        <v>42</v>
      </c>
      <c r="O91" s="95" t="s">
        <v>114</v>
      </c>
      <c r="P91" s="95" t="s">
        <v>115</v>
      </c>
      <c r="Q91" s="95" t="s">
        <v>116</v>
      </c>
      <c r="R91" s="95" t="s">
        <v>117</v>
      </c>
      <c r="S91" s="95" t="s">
        <v>118</v>
      </c>
      <c r="T91" s="96" t="s">
        <v>119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120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</f>
        <v>0</v>
      </c>
      <c r="Q92" s="98"/>
      <c r="R92" s="195">
        <f>R93</f>
        <v>217.87472202000004</v>
      </c>
      <c r="S92" s="98"/>
      <c r="T92" s="196">
        <f>T93</f>
        <v>307.13399999999996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100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121</v>
      </c>
      <c r="F93" s="201" t="s">
        <v>122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P94+P169+P197+P200+P241+P277</f>
        <v>0</v>
      </c>
      <c r="Q93" s="206"/>
      <c r="R93" s="207">
        <f>R94+R169+R197+R200+R241+R277</f>
        <v>217.87472202000004</v>
      </c>
      <c r="S93" s="206"/>
      <c r="T93" s="208">
        <f>T94+T169+T197+T200+T241+T277</f>
        <v>307.13399999999996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72</v>
      </c>
      <c r="AY93" s="209" t="s">
        <v>123</v>
      </c>
      <c r="BK93" s="211">
        <f>BK94+BK169+BK197+BK200+BK241+BK277</f>
        <v>0</v>
      </c>
    </row>
    <row r="94" s="12" customFormat="1" ht="22.8" customHeight="1">
      <c r="A94" s="12"/>
      <c r="B94" s="198"/>
      <c r="C94" s="199"/>
      <c r="D94" s="200" t="s">
        <v>71</v>
      </c>
      <c r="E94" s="212" t="s">
        <v>79</v>
      </c>
      <c r="F94" s="212" t="s">
        <v>124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SUM(P95:P168)</f>
        <v>0</v>
      </c>
      <c r="Q94" s="206"/>
      <c r="R94" s="207">
        <f>SUM(R95:R168)</f>
        <v>29.018799999999999</v>
      </c>
      <c r="S94" s="206"/>
      <c r="T94" s="208">
        <f>SUM(T95:T168)</f>
        <v>307.13399999999996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79</v>
      </c>
      <c r="AT94" s="210" t="s">
        <v>71</v>
      </c>
      <c r="AU94" s="210" t="s">
        <v>79</v>
      </c>
      <c r="AY94" s="209" t="s">
        <v>123</v>
      </c>
      <c r="BK94" s="211">
        <f>SUM(BK95:BK168)</f>
        <v>0</v>
      </c>
    </row>
    <row r="95" s="2" customFormat="1" ht="16.5" customHeight="1">
      <c r="A95" s="40"/>
      <c r="B95" s="41"/>
      <c r="C95" s="214" t="s">
        <v>79</v>
      </c>
      <c r="D95" s="214" t="s">
        <v>125</v>
      </c>
      <c r="E95" s="215" t="s">
        <v>435</v>
      </c>
      <c r="F95" s="216" t="s">
        <v>436</v>
      </c>
      <c r="G95" s="217" t="s">
        <v>128</v>
      </c>
      <c r="H95" s="218">
        <v>20.5</v>
      </c>
      <c r="I95" s="219"/>
      <c r="J95" s="220">
        <f>ROUND(I95*H95,2)</f>
        <v>0</v>
      </c>
      <c r="K95" s="216" t="s">
        <v>129</v>
      </c>
      <c r="L95" s="46"/>
      <c r="M95" s="221" t="s">
        <v>19</v>
      </c>
      <c r="N95" s="222" t="s">
        <v>43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0.26000000000000001</v>
      </c>
      <c r="T95" s="224">
        <f>S95*H95</f>
        <v>5.3300000000000001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130</v>
      </c>
      <c r="AT95" s="225" t="s">
        <v>125</v>
      </c>
      <c r="AU95" s="225" t="s">
        <v>81</v>
      </c>
      <c r="AY95" s="19" t="s">
        <v>123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130</v>
      </c>
      <c r="BM95" s="225" t="s">
        <v>437</v>
      </c>
    </row>
    <row r="96" s="2" customFormat="1">
      <c r="A96" s="40"/>
      <c r="B96" s="41"/>
      <c r="C96" s="42"/>
      <c r="D96" s="227" t="s">
        <v>132</v>
      </c>
      <c r="E96" s="42"/>
      <c r="F96" s="228" t="s">
        <v>438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132</v>
      </c>
      <c r="AU96" s="19" t="s">
        <v>81</v>
      </c>
    </row>
    <row r="97" s="2" customFormat="1">
      <c r="A97" s="40"/>
      <c r="B97" s="41"/>
      <c r="C97" s="42"/>
      <c r="D97" s="232" t="s">
        <v>134</v>
      </c>
      <c r="E97" s="42"/>
      <c r="F97" s="233" t="s">
        <v>439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134</v>
      </c>
      <c r="AU97" s="19" t="s">
        <v>81</v>
      </c>
    </row>
    <row r="98" s="13" customFormat="1">
      <c r="A98" s="13"/>
      <c r="B98" s="234"/>
      <c r="C98" s="235"/>
      <c r="D98" s="227" t="s">
        <v>136</v>
      </c>
      <c r="E98" s="236" t="s">
        <v>19</v>
      </c>
      <c r="F98" s="237" t="s">
        <v>440</v>
      </c>
      <c r="G98" s="235"/>
      <c r="H98" s="238">
        <v>8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136</v>
      </c>
      <c r="AU98" s="244" t="s">
        <v>81</v>
      </c>
      <c r="AV98" s="13" t="s">
        <v>81</v>
      </c>
      <c r="AW98" s="13" t="s">
        <v>33</v>
      </c>
      <c r="AX98" s="13" t="s">
        <v>72</v>
      </c>
      <c r="AY98" s="244" t="s">
        <v>123</v>
      </c>
    </row>
    <row r="99" s="13" customFormat="1">
      <c r="A99" s="13"/>
      <c r="B99" s="234"/>
      <c r="C99" s="235"/>
      <c r="D99" s="227" t="s">
        <v>136</v>
      </c>
      <c r="E99" s="236" t="s">
        <v>19</v>
      </c>
      <c r="F99" s="237" t="s">
        <v>441</v>
      </c>
      <c r="G99" s="235"/>
      <c r="H99" s="238">
        <v>12.5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136</v>
      </c>
      <c r="AU99" s="244" t="s">
        <v>81</v>
      </c>
      <c r="AV99" s="13" t="s">
        <v>81</v>
      </c>
      <c r="AW99" s="13" t="s">
        <v>33</v>
      </c>
      <c r="AX99" s="13" t="s">
        <v>72</v>
      </c>
      <c r="AY99" s="244" t="s">
        <v>123</v>
      </c>
    </row>
    <row r="100" s="14" customFormat="1">
      <c r="A100" s="14"/>
      <c r="B100" s="245"/>
      <c r="C100" s="246"/>
      <c r="D100" s="227" t="s">
        <v>136</v>
      </c>
      <c r="E100" s="247" t="s">
        <v>19</v>
      </c>
      <c r="F100" s="248" t="s">
        <v>145</v>
      </c>
      <c r="G100" s="246"/>
      <c r="H100" s="249">
        <v>20.5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136</v>
      </c>
      <c r="AU100" s="255" t="s">
        <v>81</v>
      </c>
      <c r="AV100" s="14" t="s">
        <v>130</v>
      </c>
      <c r="AW100" s="14" t="s">
        <v>33</v>
      </c>
      <c r="AX100" s="14" t="s">
        <v>79</v>
      </c>
      <c r="AY100" s="255" t="s">
        <v>123</v>
      </c>
    </row>
    <row r="101" s="2" customFormat="1" ht="16.5" customHeight="1">
      <c r="A101" s="40"/>
      <c r="B101" s="41"/>
      <c r="C101" s="214" t="s">
        <v>81</v>
      </c>
      <c r="D101" s="214" t="s">
        <v>125</v>
      </c>
      <c r="E101" s="215" t="s">
        <v>138</v>
      </c>
      <c r="F101" s="216" t="s">
        <v>139</v>
      </c>
      <c r="G101" s="217" t="s">
        <v>128</v>
      </c>
      <c r="H101" s="218">
        <v>353</v>
      </c>
      <c r="I101" s="219"/>
      <c r="J101" s="220">
        <f>ROUND(I101*H101,2)</f>
        <v>0</v>
      </c>
      <c r="K101" s="216" t="s">
        <v>129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0.28999999999999998</v>
      </c>
      <c r="T101" s="224">
        <f>S101*H101</f>
        <v>102.36999999999999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130</v>
      </c>
      <c r="AT101" s="225" t="s">
        <v>125</v>
      </c>
      <c r="AU101" s="225" t="s">
        <v>81</v>
      </c>
      <c r="AY101" s="19" t="s">
        <v>123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130</v>
      </c>
      <c r="BM101" s="225" t="s">
        <v>442</v>
      </c>
    </row>
    <row r="102" s="2" customFormat="1">
      <c r="A102" s="40"/>
      <c r="B102" s="41"/>
      <c r="C102" s="42"/>
      <c r="D102" s="227" t="s">
        <v>132</v>
      </c>
      <c r="E102" s="42"/>
      <c r="F102" s="228" t="s">
        <v>141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132</v>
      </c>
      <c r="AU102" s="19" t="s">
        <v>81</v>
      </c>
    </row>
    <row r="103" s="2" customFormat="1">
      <c r="A103" s="40"/>
      <c r="B103" s="41"/>
      <c r="C103" s="42"/>
      <c r="D103" s="232" t="s">
        <v>134</v>
      </c>
      <c r="E103" s="42"/>
      <c r="F103" s="233" t="s">
        <v>142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134</v>
      </c>
      <c r="AU103" s="19" t="s">
        <v>81</v>
      </c>
    </row>
    <row r="104" s="13" customFormat="1">
      <c r="A104" s="13"/>
      <c r="B104" s="234"/>
      <c r="C104" s="235"/>
      <c r="D104" s="227" t="s">
        <v>136</v>
      </c>
      <c r="E104" s="236" t="s">
        <v>19</v>
      </c>
      <c r="F104" s="237" t="s">
        <v>443</v>
      </c>
      <c r="G104" s="235"/>
      <c r="H104" s="238">
        <v>353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136</v>
      </c>
      <c r="AU104" s="244" t="s">
        <v>81</v>
      </c>
      <c r="AV104" s="13" t="s">
        <v>81</v>
      </c>
      <c r="AW104" s="13" t="s">
        <v>33</v>
      </c>
      <c r="AX104" s="13" t="s">
        <v>79</v>
      </c>
      <c r="AY104" s="244" t="s">
        <v>123</v>
      </c>
    </row>
    <row r="105" s="2" customFormat="1" ht="16.5" customHeight="1">
      <c r="A105" s="40"/>
      <c r="B105" s="41"/>
      <c r="C105" s="214" t="s">
        <v>146</v>
      </c>
      <c r="D105" s="214" t="s">
        <v>125</v>
      </c>
      <c r="E105" s="215" t="s">
        <v>444</v>
      </c>
      <c r="F105" s="216" t="s">
        <v>445</v>
      </c>
      <c r="G105" s="217" t="s">
        <v>128</v>
      </c>
      <c r="H105" s="218">
        <v>353</v>
      </c>
      <c r="I105" s="219"/>
      <c r="J105" s="220">
        <f>ROUND(I105*H105,2)</f>
        <v>0</v>
      </c>
      <c r="K105" s="216" t="s">
        <v>129</v>
      </c>
      <c r="L105" s="46"/>
      <c r="M105" s="221" t="s">
        <v>19</v>
      </c>
      <c r="N105" s="222" t="s">
        <v>43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0.23999999999999999</v>
      </c>
      <c r="T105" s="224">
        <f>S105*H105</f>
        <v>84.719999999999999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130</v>
      </c>
      <c r="AT105" s="225" t="s">
        <v>125</v>
      </c>
      <c r="AU105" s="225" t="s">
        <v>81</v>
      </c>
      <c r="AY105" s="19" t="s">
        <v>123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130</v>
      </c>
      <c r="BM105" s="225" t="s">
        <v>446</v>
      </c>
    </row>
    <row r="106" s="2" customFormat="1">
      <c r="A106" s="40"/>
      <c r="B106" s="41"/>
      <c r="C106" s="42"/>
      <c r="D106" s="227" t="s">
        <v>132</v>
      </c>
      <c r="E106" s="42"/>
      <c r="F106" s="228" t="s">
        <v>447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81</v>
      </c>
    </row>
    <row r="107" s="2" customFormat="1">
      <c r="A107" s="40"/>
      <c r="B107" s="41"/>
      <c r="C107" s="42"/>
      <c r="D107" s="232" t="s">
        <v>134</v>
      </c>
      <c r="E107" s="42"/>
      <c r="F107" s="233" t="s">
        <v>448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134</v>
      </c>
      <c r="AU107" s="19" t="s">
        <v>81</v>
      </c>
    </row>
    <row r="108" s="13" customFormat="1">
      <c r="A108" s="13"/>
      <c r="B108" s="234"/>
      <c r="C108" s="235"/>
      <c r="D108" s="227" t="s">
        <v>136</v>
      </c>
      <c r="E108" s="236" t="s">
        <v>19</v>
      </c>
      <c r="F108" s="237" t="s">
        <v>449</v>
      </c>
      <c r="G108" s="235"/>
      <c r="H108" s="238">
        <v>353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136</v>
      </c>
      <c r="AU108" s="244" t="s">
        <v>81</v>
      </c>
      <c r="AV108" s="13" t="s">
        <v>81</v>
      </c>
      <c r="AW108" s="13" t="s">
        <v>33</v>
      </c>
      <c r="AX108" s="13" t="s">
        <v>79</v>
      </c>
      <c r="AY108" s="244" t="s">
        <v>123</v>
      </c>
    </row>
    <row r="109" s="2" customFormat="1" ht="16.5" customHeight="1">
      <c r="A109" s="40"/>
      <c r="B109" s="41"/>
      <c r="C109" s="214" t="s">
        <v>130</v>
      </c>
      <c r="D109" s="214" t="s">
        <v>125</v>
      </c>
      <c r="E109" s="215" t="s">
        <v>450</v>
      </c>
      <c r="F109" s="216" t="s">
        <v>451</v>
      </c>
      <c r="G109" s="217" t="s">
        <v>128</v>
      </c>
      <c r="H109" s="218">
        <v>353</v>
      </c>
      <c r="I109" s="219"/>
      <c r="J109" s="220">
        <f>ROUND(I109*H109,2)</f>
        <v>0</v>
      </c>
      <c r="K109" s="216" t="s">
        <v>129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0.098000000000000004</v>
      </c>
      <c r="T109" s="224">
        <f>S109*H109</f>
        <v>34.594000000000001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130</v>
      </c>
      <c r="AT109" s="225" t="s">
        <v>125</v>
      </c>
      <c r="AU109" s="225" t="s">
        <v>81</v>
      </c>
      <c r="AY109" s="19" t="s">
        <v>123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130</v>
      </c>
      <c r="BM109" s="225" t="s">
        <v>452</v>
      </c>
    </row>
    <row r="110" s="2" customFormat="1">
      <c r="A110" s="40"/>
      <c r="B110" s="41"/>
      <c r="C110" s="42"/>
      <c r="D110" s="227" t="s">
        <v>132</v>
      </c>
      <c r="E110" s="42"/>
      <c r="F110" s="228" t="s">
        <v>453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132</v>
      </c>
      <c r="AU110" s="19" t="s">
        <v>81</v>
      </c>
    </row>
    <row r="111" s="2" customFormat="1">
      <c r="A111" s="40"/>
      <c r="B111" s="41"/>
      <c r="C111" s="42"/>
      <c r="D111" s="232" t="s">
        <v>134</v>
      </c>
      <c r="E111" s="42"/>
      <c r="F111" s="233" t="s">
        <v>454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134</v>
      </c>
      <c r="AU111" s="19" t="s">
        <v>81</v>
      </c>
    </row>
    <row r="112" s="13" customFormat="1">
      <c r="A112" s="13"/>
      <c r="B112" s="234"/>
      <c r="C112" s="235"/>
      <c r="D112" s="227" t="s">
        <v>136</v>
      </c>
      <c r="E112" s="236" t="s">
        <v>19</v>
      </c>
      <c r="F112" s="237" t="s">
        <v>455</v>
      </c>
      <c r="G112" s="235"/>
      <c r="H112" s="238">
        <v>353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136</v>
      </c>
      <c r="AU112" s="244" t="s">
        <v>81</v>
      </c>
      <c r="AV112" s="13" t="s">
        <v>81</v>
      </c>
      <c r="AW112" s="13" t="s">
        <v>33</v>
      </c>
      <c r="AX112" s="13" t="s">
        <v>79</v>
      </c>
      <c r="AY112" s="244" t="s">
        <v>123</v>
      </c>
    </row>
    <row r="113" s="2" customFormat="1" ht="16.5" customHeight="1">
      <c r="A113" s="40"/>
      <c r="B113" s="41"/>
      <c r="C113" s="214" t="s">
        <v>159</v>
      </c>
      <c r="D113" s="214" t="s">
        <v>125</v>
      </c>
      <c r="E113" s="215" t="s">
        <v>456</v>
      </c>
      <c r="F113" s="216" t="s">
        <v>457</v>
      </c>
      <c r="G113" s="217" t="s">
        <v>128</v>
      </c>
      <c r="H113" s="218">
        <v>8</v>
      </c>
      <c r="I113" s="219"/>
      <c r="J113" s="220">
        <f>ROUND(I113*H113,2)</f>
        <v>0</v>
      </c>
      <c r="K113" s="216" t="s">
        <v>129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0.44</v>
      </c>
      <c r="T113" s="224">
        <f>S113*H113</f>
        <v>3.52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130</v>
      </c>
      <c r="AT113" s="225" t="s">
        <v>125</v>
      </c>
      <c r="AU113" s="225" t="s">
        <v>81</v>
      </c>
      <c r="AY113" s="19" t="s">
        <v>123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130</v>
      </c>
      <c r="BM113" s="225" t="s">
        <v>458</v>
      </c>
    </row>
    <row r="114" s="2" customFormat="1">
      <c r="A114" s="40"/>
      <c r="B114" s="41"/>
      <c r="C114" s="42"/>
      <c r="D114" s="227" t="s">
        <v>132</v>
      </c>
      <c r="E114" s="42"/>
      <c r="F114" s="228" t="s">
        <v>459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81</v>
      </c>
    </row>
    <row r="115" s="2" customFormat="1">
      <c r="A115" s="40"/>
      <c r="B115" s="41"/>
      <c r="C115" s="42"/>
      <c r="D115" s="232" t="s">
        <v>134</v>
      </c>
      <c r="E115" s="42"/>
      <c r="F115" s="233" t="s">
        <v>460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81</v>
      </c>
    </row>
    <row r="116" s="13" customFormat="1">
      <c r="A116" s="13"/>
      <c r="B116" s="234"/>
      <c r="C116" s="235"/>
      <c r="D116" s="227" t="s">
        <v>136</v>
      </c>
      <c r="E116" s="236" t="s">
        <v>19</v>
      </c>
      <c r="F116" s="237" t="s">
        <v>461</v>
      </c>
      <c r="G116" s="235"/>
      <c r="H116" s="238">
        <v>8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136</v>
      </c>
      <c r="AU116" s="244" t="s">
        <v>81</v>
      </c>
      <c r="AV116" s="13" t="s">
        <v>81</v>
      </c>
      <c r="AW116" s="13" t="s">
        <v>33</v>
      </c>
      <c r="AX116" s="13" t="s">
        <v>79</v>
      </c>
      <c r="AY116" s="244" t="s">
        <v>123</v>
      </c>
    </row>
    <row r="117" s="2" customFormat="1" ht="16.5" customHeight="1">
      <c r="A117" s="40"/>
      <c r="B117" s="41"/>
      <c r="C117" s="214" t="s">
        <v>167</v>
      </c>
      <c r="D117" s="214" t="s">
        <v>125</v>
      </c>
      <c r="E117" s="215" t="s">
        <v>462</v>
      </c>
      <c r="F117" s="216" t="s">
        <v>463</v>
      </c>
      <c r="G117" s="217" t="s">
        <v>128</v>
      </c>
      <c r="H117" s="218">
        <v>9</v>
      </c>
      <c r="I117" s="219"/>
      <c r="J117" s="220">
        <f>ROUND(I117*H117,2)</f>
        <v>0</v>
      </c>
      <c r="K117" s="216" t="s">
        <v>129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0.63</v>
      </c>
      <c r="T117" s="224">
        <f>S117*H117</f>
        <v>5.6699999999999999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130</v>
      </c>
      <c r="AT117" s="225" t="s">
        <v>125</v>
      </c>
      <c r="AU117" s="225" t="s">
        <v>81</v>
      </c>
      <c r="AY117" s="19" t="s">
        <v>123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130</v>
      </c>
      <c r="BM117" s="225" t="s">
        <v>464</v>
      </c>
    </row>
    <row r="118" s="2" customFormat="1">
      <c r="A118" s="40"/>
      <c r="B118" s="41"/>
      <c r="C118" s="42"/>
      <c r="D118" s="227" t="s">
        <v>132</v>
      </c>
      <c r="E118" s="42"/>
      <c r="F118" s="228" t="s">
        <v>465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132</v>
      </c>
      <c r="AU118" s="19" t="s">
        <v>81</v>
      </c>
    </row>
    <row r="119" s="2" customFormat="1">
      <c r="A119" s="40"/>
      <c r="B119" s="41"/>
      <c r="C119" s="42"/>
      <c r="D119" s="232" t="s">
        <v>134</v>
      </c>
      <c r="E119" s="42"/>
      <c r="F119" s="233" t="s">
        <v>466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134</v>
      </c>
      <c r="AU119" s="19" t="s">
        <v>81</v>
      </c>
    </row>
    <row r="120" s="13" customFormat="1">
      <c r="A120" s="13"/>
      <c r="B120" s="234"/>
      <c r="C120" s="235"/>
      <c r="D120" s="227" t="s">
        <v>136</v>
      </c>
      <c r="E120" s="236" t="s">
        <v>19</v>
      </c>
      <c r="F120" s="237" t="s">
        <v>467</v>
      </c>
      <c r="G120" s="235"/>
      <c r="H120" s="238">
        <v>9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136</v>
      </c>
      <c r="AU120" s="244" t="s">
        <v>81</v>
      </c>
      <c r="AV120" s="13" t="s">
        <v>81</v>
      </c>
      <c r="AW120" s="13" t="s">
        <v>33</v>
      </c>
      <c r="AX120" s="13" t="s">
        <v>79</v>
      </c>
      <c r="AY120" s="244" t="s">
        <v>123</v>
      </c>
    </row>
    <row r="121" s="2" customFormat="1" ht="16.5" customHeight="1">
      <c r="A121" s="40"/>
      <c r="B121" s="41"/>
      <c r="C121" s="214" t="s">
        <v>175</v>
      </c>
      <c r="D121" s="214" t="s">
        <v>125</v>
      </c>
      <c r="E121" s="215" t="s">
        <v>468</v>
      </c>
      <c r="F121" s="216" t="s">
        <v>469</v>
      </c>
      <c r="G121" s="217" t="s">
        <v>162</v>
      </c>
      <c r="H121" s="218">
        <v>346</v>
      </c>
      <c r="I121" s="219"/>
      <c r="J121" s="220">
        <f>ROUND(I121*H121,2)</f>
        <v>0</v>
      </c>
      <c r="K121" s="216" t="s">
        <v>129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0.20499999999999999</v>
      </c>
      <c r="T121" s="224">
        <f>S121*H121</f>
        <v>70.929999999999993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130</v>
      </c>
      <c r="AT121" s="225" t="s">
        <v>125</v>
      </c>
      <c r="AU121" s="225" t="s">
        <v>81</v>
      </c>
      <c r="AY121" s="19" t="s">
        <v>123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130</v>
      </c>
      <c r="BM121" s="225" t="s">
        <v>470</v>
      </c>
    </row>
    <row r="122" s="2" customFormat="1">
      <c r="A122" s="40"/>
      <c r="B122" s="41"/>
      <c r="C122" s="42"/>
      <c r="D122" s="227" t="s">
        <v>132</v>
      </c>
      <c r="E122" s="42"/>
      <c r="F122" s="228" t="s">
        <v>471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132</v>
      </c>
      <c r="AU122" s="19" t="s">
        <v>81</v>
      </c>
    </row>
    <row r="123" s="2" customFormat="1">
      <c r="A123" s="40"/>
      <c r="B123" s="41"/>
      <c r="C123" s="42"/>
      <c r="D123" s="232" t="s">
        <v>134</v>
      </c>
      <c r="E123" s="42"/>
      <c r="F123" s="233" t="s">
        <v>472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134</v>
      </c>
      <c r="AU123" s="19" t="s">
        <v>81</v>
      </c>
    </row>
    <row r="124" s="13" customFormat="1">
      <c r="A124" s="13"/>
      <c r="B124" s="234"/>
      <c r="C124" s="235"/>
      <c r="D124" s="227" t="s">
        <v>136</v>
      </c>
      <c r="E124" s="236" t="s">
        <v>19</v>
      </c>
      <c r="F124" s="237" t="s">
        <v>473</v>
      </c>
      <c r="G124" s="235"/>
      <c r="H124" s="238">
        <v>346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136</v>
      </c>
      <c r="AU124" s="244" t="s">
        <v>81</v>
      </c>
      <c r="AV124" s="13" t="s">
        <v>81</v>
      </c>
      <c r="AW124" s="13" t="s">
        <v>33</v>
      </c>
      <c r="AX124" s="13" t="s">
        <v>79</v>
      </c>
      <c r="AY124" s="244" t="s">
        <v>123</v>
      </c>
    </row>
    <row r="125" s="2" customFormat="1" ht="21.75" customHeight="1">
      <c r="A125" s="40"/>
      <c r="B125" s="41"/>
      <c r="C125" s="214" t="s">
        <v>182</v>
      </c>
      <c r="D125" s="214" t="s">
        <v>125</v>
      </c>
      <c r="E125" s="215" t="s">
        <v>474</v>
      </c>
      <c r="F125" s="216" t="s">
        <v>475</v>
      </c>
      <c r="G125" s="217" t="s">
        <v>170</v>
      </c>
      <c r="H125" s="218">
        <v>7</v>
      </c>
      <c r="I125" s="219"/>
      <c r="J125" s="220">
        <f>ROUND(I125*H125,2)</f>
        <v>0</v>
      </c>
      <c r="K125" s="216" t="s">
        <v>129</v>
      </c>
      <c r="L125" s="46"/>
      <c r="M125" s="221" t="s">
        <v>19</v>
      </c>
      <c r="N125" s="222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130</v>
      </c>
      <c r="AT125" s="225" t="s">
        <v>125</v>
      </c>
      <c r="AU125" s="225" t="s">
        <v>81</v>
      </c>
      <c r="AY125" s="19" t="s">
        <v>123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130</v>
      </c>
      <c r="BM125" s="225" t="s">
        <v>476</v>
      </c>
    </row>
    <row r="126" s="2" customFormat="1">
      <c r="A126" s="40"/>
      <c r="B126" s="41"/>
      <c r="C126" s="42"/>
      <c r="D126" s="227" t="s">
        <v>132</v>
      </c>
      <c r="E126" s="42"/>
      <c r="F126" s="228" t="s">
        <v>477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132</v>
      </c>
      <c r="AU126" s="19" t="s">
        <v>81</v>
      </c>
    </row>
    <row r="127" s="2" customFormat="1">
      <c r="A127" s="40"/>
      <c r="B127" s="41"/>
      <c r="C127" s="42"/>
      <c r="D127" s="232" t="s">
        <v>134</v>
      </c>
      <c r="E127" s="42"/>
      <c r="F127" s="233" t="s">
        <v>478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134</v>
      </c>
      <c r="AU127" s="19" t="s">
        <v>81</v>
      </c>
    </row>
    <row r="128" s="13" customFormat="1">
      <c r="A128" s="13"/>
      <c r="B128" s="234"/>
      <c r="C128" s="235"/>
      <c r="D128" s="227" t="s">
        <v>136</v>
      </c>
      <c r="E128" s="236" t="s">
        <v>19</v>
      </c>
      <c r="F128" s="237" t="s">
        <v>479</v>
      </c>
      <c r="G128" s="235"/>
      <c r="H128" s="238">
        <v>7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136</v>
      </c>
      <c r="AU128" s="244" t="s">
        <v>81</v>
      </c>
      <c r="AV128" s="13" t="s">
        <v>81</v>
      </c>
      <c r="AW128" s="13" t="s">
        <v>33</v>
      </c>
      <c r="AX128" s="13" t="s">
        <v>79</v>
      </c>
      <c r="AY128" s="244" t="s">
        <v>123</v>
      </c>
    </row>
    <row r="129" s="2" customFormat="1" ht="21.75" customHeight="1">
      <c r="A129" s="40"/>
      <c r="B129" s="41"/>
      <c r="C129" s="214" t="s">
        <v>189</v>
      </c>
      <c r="D129" s="214" t="s">
        <v>125</v>
      </c>
      <c r="E129" s="215" t="s">
        <v>176</v>
      </c>
      <c r="F129" s="216" t="s">
        <v>177</v>
      </c>
      <c r="G129" s="217" t="s">
        <v>170</v>
      </c>
      <c r="H129" s="218">
        <v>7</v>
      </c>
      <c r="I129" s="219"/>
      <c r="J129" s="220">
        <f>ROUND(I129*H129,2)</f>
        <v>0</v>
      </c>
      <c r="K129" s="216" t="s">
        <v>129</v>
      </c>
      <c r="L129" s="46"/>
      <c r="M129" s="221" t="s">
        <v>19</v>
      </c>
      <c r="N129" s="222" t="s">
        <v>43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130</v>
      </c>
      <c r="AT129" s="225" t="s">
        <v>125</v>
      </c>
      <c r="AU129" s="225" t="s">
        <v>81</v>
      </c>
      <c r="AY129" s="19" t="s">
        <v>123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130</v>
      </c>
      <c r="BM129" s="225" t="s">
        <v>480</v>
      </c>
    </row>
    <row r="130" s="2" customFormat="1">
      <c r="A130" s="40"/>
      <c r="B130" s="41"/>
      <c r="C130" s="42"/>
      <c r="D130" s="227" t="s">
        <v>132</v>
      </c>
      <c r="E130" s="42"/>
      <c r="F130" s="228" t="s">
        <v>179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132</v>
      </c>
      <c r="AU130" s="19" t="s">
        <v>81</v>
      </c>
    </row>
    <row r="131" s="2" customFormat="1">
      <c r="A131" s="40"/>
      <c r="B131" s="41"/>
      <c r="C131" s="42"/>
      <c r="D131" s="232" t="s">
        <v>134</v>
      </c>
      <c r="E131" s="42"/>
      <c r="F131" s="233" t="s">
        <v>180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134</v>
      </c>
      <c r="AU131" s="19" t="s">
        <v>81</v>
      </c>
    </row>
    <row r="132" s="13" customFormat="1">
      <c r="A132" s="13"/>
      <c r="B132" s="234"/>
      <c r="C132" s="235"/>
      <c r="D132" s="227" t="s">
        <v>136</v>
      </c>
      <c r="E132" s="236" t="s">
        <v>19</v>
      </c>
      <c r="F132" s="237" t="s">
        <v>175</v>
      </c>
      <c r="G132" s="235"/>
      <c r="H132" s="238">
        <v>7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136</v>
      </c>
      <c r="AU132" s="244" t="s">
        <v>81</v>
      </c>
      <c r="AV132" s="13" t="s">
        <v>81</v>
      </c>
      <c r="AW132" s="13" t="s">
        <v>33</v>
      </c>
      <c r="AX132" s="13" t="s">
        <v>79</v>
      </c>
      <c r="AY132" s="244" t="s">
        <v>123</v>
      </c>
    </row>
    <row r="133" s="2" customFormat="1" ht="24.15" customHeight="1">
      <c r="A133" s="40"/>
      <c r="B133" s="41"/>
      <c r="C133" s="214" t="s">
        <v>197</v>
      </c>
      <c r="D133" s="214" t="s">
        <v>125</v>
      </c>
      <c r="E133" s="215" t="s">
        <v>183</v>
      </c>
      <c r="F133" s="216" t="s">
        <v>184</v>
      </c>
      <c r="G133" s="217" t="s">
        <v>170</v>
      </c>
      <c r="H133" s="218">
        <v>105</v>
      </c>
      <c r="I133" s="219"/>
      <c r="J133" s="220">
        <f>ROUND(I133*H133,2)</f>
        <v>0</v>
      </c>
      <c r="K133" s="216" t="s">
        <v>129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130</v>
      </c>
      <c r="AT133" s="225" t="s">
        <v>125</v>
      </c>
      <c r="AU133" s="225" t="s">
        <v>81</v>
      </c>
      <c r="AY133" s="19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130</v>
      </c>
      <c r="BM133" s="225" t="s">
        <v>481</v>
      </c>
    </row>
    <row r="134" s="2" customFormat="1">
      <c r="A134" s="40"/>
      <c r="B134" s="41"/>
      <c r="C134" s="42"/>
      <c r="D134" s="227" t="s">
        <v>132</v>
      </c>
      <c r="E134" s="42"/>
      <c r="F134" s="228" t="s">
        <v>186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132</v>
      </c>
      <c r="AU134" s="19" t="s">
        <v>81</v>
      </c>
    </row>
    <row r="135" s="2" customFormat="1">
      <c r="A135" s="40"/>
      <c r="B135" s="41"/>
      <c r="C135" s="42"/>
      <c r="D135" s="232" t="s">
        <v>134</v>
      </c>
      <c r="E135" s="42"/>
      <c r="F135" s="233" t="s">
        <v>187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134</v>
      </c>
      <c r="AU135" s="19" t="s">
        <v>81</v>
      </c>
    </row>
    <row r="136" s="13" customFormat="1">
      <c r="A136" s="13"/>
      <c r="B136" s="234"/>
      <c r="C136" s="235"/>
      <c r="D136" s="227" t="s">
        <v>136</v>
      </c>
      <c r="E136" s="236" t="s">
        <v>19</v>
      </c>
      <c r="F136" s="237" t="s">
        <v>482</v>
      </c>
      <c r="G136" s="235"/>
      <c r="H136" s="238">
        <v>105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136</v>
      </c>
      <c r="AU136" s="244" t="s">
        <v>81</v>
      </c>
      <c r="AV136" s="13" t="s">
        <v>81</v>
      </c>
      <c r="AW136" s="13" t="s">
        <v>33</v>
      </c>
      <c r="AX136" s="13" t="s">
        <v>79</v>
      </c>
      <c r="AY136" s="244" t="s">
        <v>123</v>
      </c>
    </row>
    <row r="137" s="2" customFormat="1" ht="16.5" customHeight="1">
      <c r="A137" s="40"/>
      <c r="B137" s="41"/>
      <c r="C137" s="214" t="s">
        <v>203</v>
      </c>
      <c r="D137" s="214" t="s">
        <v>125</v>
      </c>
      <c r="E137" s="215" t="s">
        <v>190</v>
      </c>
      <c r="F137" s="216" t="s">
        <v>191</v>
      </c>
      <c r="G137" s="217" t="s">
        <v>192</v>
      </c>
      <c r="H137" s="218">
        <v>12.6</v>
      </c>
      <c r="I137" s="219"/>
      <c r="J137" s="220">
        <f>ROUND(I137*H137,2)</f>
        <v>0</v>
      </c>
      <c r="K137" s="216" t="s">
        <v>129</v>
      </c>
      <c r="L137" s="46"/>
      <c r="M137" s="221" t="s">
        <v>19</v>
      </c>
      <c r="N137" s="222" t="s">
        <v>43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130</v>
      </c>
      <c r="AT137" s="225" t="s">
        <v>125</v>
      </c>
      <c r="AU137" s="225" t="s">
        <v>81</v>
      </c>
      <c r="AY137" s="19" t="s">
        <v>123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130</v>
      </c>
      <c r="BM137" s="225" t="s">
        <v>483</v>
      </c>
    </row>
    <row r="138" s="2" customFormat="1">
      <c r="A138" s="40"/>
      <c r="B138" s="41"/>
      <c r="C138" s="42"/>
      <c r="D138" s="227" t="s">
        <v>132</v>
      </c>
      <c r="E138" s="42"/>
      <c r="F138" s="228" t="s">
        <v>194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132</v>
      </c>
      <c r="AU138" s="19" t="s">
        <v>81</v>
      </c>
    </row>
    <row r="139" s="2" customFormat="1">
      <c r="A139" s="40"/>
      <c r="B139" s="41"/>
      <c r="C139" s="42"/>
      <c r="D139" s="232" t="s">
        <v>134</v>
      </c>
      <c r="E139" s="42"/>
      <c r="F139" s="233" t="s">
        <v>195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134</v>
      </c>
      <c r="AU139" s="19" t="s">
        <v>81</v>
      </c>
    </row>
    <row r="140" s="13" customFormat="1">
      <c r="A140" s="13"/>
      <c r="B140" s="234"/>
      <c r="C140" s="235"/>
      <c r="D140" s="227" t="s">
        <v>136</v>
      </c>
      <c r="E140" s="236" t="s">
        <v>19</v>
      </c>
      <c r="F140" s="237" t="s">
        <v>484</v>
      </c>
      <c r="G140" s="235"/>
      <c r="H140" s="238">
        <v>12.6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136</v>
      </c>
      <c r="AU140" s="244" t="s">
        <v>81</v>
      </c>
      <c r="AV140" s="13" t="s">
        <v>81</v>
      </c>
      <c r="AW140" s="13" t="s">
        <v>33</v>
      </c>
      <c r="AX140" s="13" t="s">
        <v>79</v>
      </c>
      <c r="AY140" s="244" t="s">
        <v>123</v>
      </c>
    </row>
    <row r="141" s="2" customFormat="1" ht="16.5" customHeight="1">
      <c r="A141" s="40"/>
      <c r="B141" s="41"/>
      <c r="C141" s="214" t="s">
        <v>8</v>
      </c>
      <c r="D141" s="214" t="s">
        <v>125</v>
      </c>
      <c r="E141" s="215" t="s">
        <v>198</v>
      </c>
      <c r="F141" s="216" t="s">
        <v>199</v>
      </c>
      <c r="G141" s="217" t="s">
        <v>170</v>
      </c>
      <c r="H141" s="218">
        <v>7</v>
      </c>
      <c r="I141" s="219"/>
      <c r="J141" s="220">
        <f>ROUND(I141*H141,2)</f>
        <v>0</v>
      </c>
      <c r="K141" s="216" t="s">
        <v>129</v>
      </c>
      <c r="L141" s="46"/>
      <c r="M141" s="221" t="s">
        <v>19</v>
      </c>
      <c r="N141" s="222" t="s">
        <v>43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130</v>
      </c>
      <c r="AT141" s="225" t="s">
        <v>125</v>
      </c>
      <c r="AU141" s="225" t="s">
        <v>81</v>
      </c>
      <c r="AY141" s="19" t="s">
        <v>123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130</v>
      </c>
      <c r="BM141" s="225" t="s">
        <v>485</v>
      </c>
    </row>
    <row r="142" s="2" customFormat="1">
      <c r="A142" s="40"/>
      <c r="B142" s="41"/>
      <c r="C142" s="42"/>
      <c r="D142" s="227" t="s">
        <v>132</v>
      </c>
      <c r="E142" s="42"/>
      <c r="F142" s="228" t="s">
        <v>201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132</v>
      </c>
      <c r="AU142" s="19" t="s">
        <v>81</v>
      </c>
    </row>
    <row r="143" s="2" customFormat="1">
      <c r="A143" s="40"/>
      <c r="B143" s="41"/>
      <c r="C143" s="42"/>
      <c r="D143" s="232" t="s">
        <v>134</v>
      </c>
      <c r="E143" s="42"/>
      <c r="F143" s="233" t="s">
        <v>202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134</v>
      </c>
      <c r="AU143" s="19" t="s">
        <v>81</v>
      </c>
    </row>
    <row r="144" s="13" customFormat="1">
      <c r="A144" s="13"/>
      <c r="B144" s="234"/>
      <c r="C144" s="235"/>
      <c r="D144" s="227" t="s">
        <v>136</v>
      </c>
      <c r="E144" s="236" t="s">
        <v>19</v>
      </c>
      <c r="F144" s="237" t="s">
        <v>175</v>
      </c>
      <c r="G144" s="235"/>
      <c r="H144" s="238">
        <v>7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136</v>
      </c>
      <c r="AU144" s="244" t="s">
        <v>81</v>
      </c>
      <c r="AV144" s="13" t="s">
        <v>81</v>
      </c>
      <c r="AW144" s="13" t="s">
        <v>33</v>
      </c>
      <c r="AX144" s="13" t="s">
        <v>79</v>
      </c>
      <c r="AY144" s="244" t="s">
        <v>123</v>
      </c>
    </row>
    <row r="145" s="2" customFormat="1" ht="16.5" customHeight="1">
      <c r="A145" s="40"/>
      <c r="B145" s="41"/>
      <c r="C145" s="214" t="s">
        <v>215</v>
      </c>
      <c r="D145" s="214" t="s">
        <v>125</v>
      </c>
      <c r="E145" s="215" t="s">
        <v>204</v>
      </c>
      <c r="F145" s="216" t="s">
        <v>205</v>
      </c>
      <c r="G145" s="217" t="s">
        <v>170</v>
      </c>
      <c r="H145" s="218">
        <v>9.1199999999999992</v>
      </c>
      <c r="I145" s="219"/>
      <c r="J145" s="220">
        <f>ROUND(I145*H145,2)</f>
        <v>0</v>
      </c>
      <c r="K145" s="216" t="s">
        <v>129</v>
      </c>
      <c r="L145" s="46"/>
      <c r="M145" s="221" t="s">
        <v>19</v>
      </c>
      <c r="N145" s="222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130</v>
      </c>
      <c r="AT145" s="225" t="s">
        <v>125</v>
      </c>
      <c r="AU145" s="225" t="s">
        <v>81</v>
      </c>
      <c r="AY145" s="19" t="s">
        <v>123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130</v>
      </c>
      <c r="BM145" s="225" t="s">
        <v>486</v>
      </c>
    </row>
    <row r="146" s="2" customFormat="1">
      <c r="A146" s="40"/>
      <c r="B146" s="41"/>
      <c r="C146" s="42"/>
      <c r="D146" s="227" t="s">
        <v>132</v>
      </c>
      <c r="E146" s="42"/>
      <c r="F146" s="228" t="s">
        <v>207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132</v>
      </c>
      <c r="AU146" s="19" t="s">
        <v>81</v>
      </c>
    </row>
    <row r="147" s="2" customFormat="1">
      <c r="A147" s="40"/>
      <c r="B147" s="41"/>
      <c r="C147" s="42"/>
      <c r="D147" s="232" t="s">
        <v>134</v>
      </c>
      <c r="E147" s="42"/>
      <c r="F147" s="233" t="s">
        <v>208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134</v>
      </c>
      <c r="AU147" s="19" t="s">
        <v>81</v>
      </c>
    </row>
    <row r="148" s="13" customFormat="1">
      <c r="A148" s="13"/>
      <c r="B148" s="234"/>
      <c r="C148" s="235"/>
      <c r="D148" s="227" t="s">
        <v>136</v>
      </c>
      <c r="E148" s="236" t="s">
        <v>19</v>
      </c>
      <c r="F148" s="237" t="s">
        <v>487</v>
      </c>
      <c r="G148" s="235"/>
      <c r="H148" s="238">
        <v>9.1199999999999992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136</v>
      </c>
      <c r="AU148" s="244" t="s">
        <v>81</v>
      </c>
      <c r="AV148" s="13" t="s">
        <v>81</v>
      </c>
      <c r="AW148" s="13" t="s">
        <v>33</v>
      </c>
      <c r="AX148" s="13" t="s">
        <v>79</v>
      </c>
      <c r="AY148" s="244" t="s">
        <v>123</v>
      </c>
    </row>
    <row r="149" s="2" customFormat="1" ht="16.5" customHeight="1">
      <c r="A149" s="40"/>
      <c r="B149" s="41"/>
      <c r="C149" s="256" t="s">
        <v>223</v>
      </c>
      <c r="D149" s="256" t="s">
        <v>210</v>
      </c>
      <c r="E149" s="257" t="s">
        <v>488</v>
      </c>
      <c r="F149" s="258" t="s">
        <v>489</v>
      </c>
      <c r="G149" s="259" t="s">
        <v>192</v>
      </c>
      <c r="H149" s="260">
        <v>16.416</v>
      </c>
      <c r="I149" s="261"/>
      <c r="J149" s="262">
        <f>ROUND(I149*H149,2)</f>
        <v>0</v>
      </c>
      <c r="K149" s="258" t="s">
        <v>129</v>
      </c>
      <c r="L149" s="263"/>
      <c r="M149" s="264" t="s">
        <v>19</v>
      </c>
      <c r="N149" s="265" t="s">
        <v>43</v>
      </c>
      <c r="O149" s="86"/>
      <c r="P149" s="223">
        <f>O149*H149</f>
        <v>0</v>
      </c>
      <c r="Q149" s="223">
        <v>1</v>
      </c>
      <c r="R149" s="223">
        <f>Q149*H149</f>
        <v>16.416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182</v>
      </c>
      <c r="AT149" s="225" t="s">
        <v>210</v>
      </c>
      <c r="AU149" s="225" t="s">
        <v>81</v>
      </c>
      <c r="AY149" s="19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130</v>
      </c>
      <c r="BM149" s="225" t="s">
        <v>490</v>
      </c>
    </row>
    <row r="150" s="2" customFormat="1">
      <c r="A150" s="40"/>
      <c r="B150" s="41"/>
      <c r="C150" s="42"/>
      <c r="D150" s="227" t="s">
        <v>132</v>
      </c>
      <c r="E150" s="42"/>
      <c r="F150" s="228" t="s">
        <v>489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132</v>
      </c>
      <c r="AU150" s="19" t="s">
        <v>81</v>
      </c>
    </row>
    <row r="151" s="13" customFormat="1">
      <c r="A151" s="13"/>
      <c r="B151" s="234"/>
      <c r="C151" s="235"/>
      <c r="D151" s="227" t="s">
        <v>136</v>
      </c>
      <c r="E151" s="236" t="s">
        <v>19</v>
      </c>
      <c r="F151" s="237" t="s">
        <v>491</v>
      </c>
      <c r="G151" s="235"/>
      <c r="H151" s="238">
        <v>16.416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136</v>
      </c>
      <c r="AU151" s="244" t="s">
        <v>81</v>
      </c>
      <c r="AV151" s="13" t="s">
        <v>81</v>
      </c>
      <c r="AW151" s="13" t="s">
        <v>33</v>
      </c>
      <c r="AX151" s="13" t="s">
        <v>79</v>
      </c>
      <c r="AY151" s="244" t="s">
        <v>123</v>
      </c>
    </row>
    <row r="152" s="2" customFormat="1" ht="16.5" customHeight="1">
      <c r="A152" s="40"/>
      <c r="B152" s="41"/>
      <c r="C152" s="214" t="s">
        <v>230</v>
      </c>
      <c r="D152" s="214" t="s">
        <v>125</v>
      </c>
      <c r="E152" s="215" t="s">
        <v>492</v>
      </c>
      <c r="F152" s="216" t="s">
        <v>493</v>
      </c>
      <c r="G152" s="217" t="s">
        <v>128</v>
      </c>
      <c r="H152" s="218">
        <v>70</v>
      </c>
      <c r="I152" s="219"/>
      <c r="J152" s="220">
        <f>ROUND(I152*H152,2)</f>
        <v>0</v>
      </c>
      <c r="K152" s="216" t="s">
        <v>129</v>
      </c>
      <c r="L152" s="46"/>
      <c r="M152" s="221" t="s">
        <v>19</v>
      </c>
      <c r="N152" s="222" t="s">
        <v>43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130</v>
      </c>
      <c r="AT152" s="225" t="s">
        <v>125</v>
      </c>
      <c r="AU152" s="225" t="s">
        <v>81</v>
      </c>
      <c r="AY152" s="19" t="s">
        <v>123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130</v>
      </c>
      <c r="BM152" s="225" t="s">
        <v>494</v>
      </c>
    </row>
    <row r="153" s="2" customFormat="1">
      <c r="A153" s="40"/>
      <c r="B153" s="41"/>
      <c r="C153" s="42"/>
      <c r="D153" s="227" t="s">
        <v>132</v>
      </c>
      <c r="E153" s="42"/>
      <c r="F153" s="228" t="s">
        <v>495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132</v>
      </c>
      <c r="AU153" s="19" t="s">
        <v>81</v>
      </c>
    </row>
    <row r="154" s="2" customFormat="1">
      <c r="A154" s="40"/>
      <c r="B154" s="41"/>
      <c r="C154" s="42"/>
      <c r="D154" s="232" t="s">
        <v>134</v>
      </c>
      <c r="E154" s="42"/>
      <c r="F154" s="233" t="s">
        <v>496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134</v>
      </c>
      <c r="AU154" s="19" t="s">
        <v>81</v>
      </c>
    </row>
    <row r="155" s="13" customFormat="1">
      <c r="A155" s="13"/>
      <c r="B155" s="234"/>
      <c r="C155" s="235"/>
      <c r="D155" s="227" t="s">
        <v>136</v>
      </c>
      <c r="E155" s="236" t="s">
        <v>19</v>
      </c>
      <c r="F155" s="237" t="s">
        <v>497</v>
      </c>
      <c r="G155" s="235"/>
      <c r="H155" s="238">
        <v>70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136</v>
      </c>
      <c r="AU155" s="244" t="s">
        <v>81</v>
      </c>
      <c r="AV155" s="13" t="s">
        <v>81</v>
      </c>
      <c r="AW155" s="13" t="s">
        <v>33</v>
      </c>
      <c r="AX155" s="13" t="s">
        <v>79</v>
      </c>
      <c r="AY155" s="244" t="s">
        <v>123</v>
      </c>
    </row>
    <row r="156" s="2" customFormat="1" ht="16.5" customHeight="1">
      <c r="A156" s="40"/>
      <c r="B156" s="41"/>
      <c r="C156" s="256" t="s">
        <v>237</v>
      </c>
      <c r="D156" s="256" t="s">
        <v>210</v>
      </c>
      <c r="E156" s="257" t="s">
        <v>498</v>
      </c>
      <c r="F156" s="258" t="s">
        <v>499</v>
      </c>
      <c r="G156" s="259" t="s">
        <v>192</v>
      </c>
      <c r="H156" s="260">
        <v>12.6</v>
      </c>
      <c r="I156" s="261"/>
      <c r="J156" s="262">
        <f>ROUND(I156*H156,2)</f>
        <v>0</v>
      </c>
      <c r="K156" s="258" t="s">
        <v>129</v>
      </c>
      <c r="L156" s="263"/>
      <c r="M156" s="264" t="s">
        <v>19</v>
      </c>
      <c r="N156" s="265" t="s">
        <v>43</v>
      </c>
      <c r="O156" s="86"/>
      <c r="P156" s="223">
        <f>O156*H156</f>
        <v>0</v>
      </c>
      <c r="Q156" s="223">
        <v>1</v>
      </c>
      <c r="R156" s="223">
        <f>Q156*H156</f>
        <v>12.6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182</v>
      </c>
      <c r="AT156" s="225" t="s">
        <v>210</v>
      </c>
      <c r="AU156" s="225" t="s">
        <v>81</v>
      </c>
      <c r="AY156" s="19" t="s">
        <v>123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130</v>
      </c>
      <c r="BM156" s="225" t="s">
        <v>500</v>
      </c>
    </row>
    <row r="157" s="2" customFormat="1">
      <c r="A157" s="40"/>
      <c r="B157" s="41"/>
      <c r="C157" s="42"/>
      <c r="D157" s="227" t="s">
        <v>132</v>
      </c>
      <c r="E157" s="42"/>
      <c r="F157" s="228" t="s">
        <v>499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132</v>
      </c>
      <c r="AU157" s="19" t="s">
        <v>81</v>
      </c>
    </row>
    <row r="158" s="13" customFormat="1">
      <c r="A158" s="13"/>
      <c r="B158" s="234"/>
      <c r="C158" s="235"/>
      <c r="D158" s="227" t="s">
        <v>136</v>
      </c>
      <c r="E158" s="236" t="s">
        <v>19</v>
      </c>
      <c r="F158" s="237" t="s">
        <v>501</v>
      </c>
      <c r="G158" s="235"/>
      <c r="H158" s="238">
        <v>12.6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136</v>
      </c>
      <c r="AU158" s="244" t="s">
        <v>81</v>
      </c>
      <c r="AV158" s="13" t="s">
        <v>81</v>
      </c>
      <c r="AW158" s="13" t="s">
        <v>33</v>
      </c>
      <c r="AX158" s="13" t="s">
        <v>79</v>
      </c>
      <c r="AY158" s="244" t="s">
        <v>123</v>
      </c>
    </row>
    <row r="159" s="2" customFormat="1" ht="16.5" customHeight="1">
      <c r="A159" s="40"/>
      <c r="B159" s="41"/>
      <c r="C159" s="214" t="s">
        <v>244</v>
      </c>
      <c r="D159" s="214" t="s">
        <v>125</v>
      </c>
      <c r="E159" s="215" t="s">
        <v>502</v>
      </c>
      <c r="F159" s="216" t="s">
        <v>503</v>
      </c>
      <c r="G159" s="217" t="s">
        <v>128</v>
      </c>
      <c r="H159" s="218">
        <v>70</v>
      </c>
      <c r="I159" s="219"/>
      <c r="J159" s="220">
        <f>ROUND(I159*H159,2)</f>
        <v>0</v>
      </c>
      <c r="K159" s="216" t="s">
        <v>129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130</v>
      </c>
      <c r="AT159" s="225" t="s">
        <v>125</v>
      </c>
      <c r="AU159" s="225" t="s">
        <v>81</v>
      </c>
      <c r="AY159" s="19" t="s">
        <v>123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130</v>
      </c>
      <c r="BM159" s="225" t="s">
        <v>504</v>
      </c>
    </row>
    <row r="160" s="2" customFormat="1">
      <c r="A160" s="40"/>
      <c r="B160" s="41"/>
      <c r="C160" s="42"/>
      <c r="D160" s="227" t="s">
        <v>132</v>
      </c>
      <c r="E160" s="42"/>
      <c r="F160" s="228" t="s">
        <v>505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132</v>
      </c>
      <c r="AU160" s="19" t="s">
        <v>81</v>
      </c>
    </row>
    <row r="161" s="2" customFormat="1">
      <c r="A161" s="40"/>
      <c r="B161" s="41"/>
      <c r="C161" s="42"/>
      <c r="D161" s="232" t="s">
        <v>134</v>
      </c>
      <c r="E161" s="42"/>
      <c r="F161" s="233" t="s">
        <v>506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134</v>
      </c>
      <c r="AU161" s="19" t="s">
        <v>81</v>
      </c>
    </row>
    <row r="162" s="13" customFormat="1">
      <c r="A162" s="13"/>
      <c r="B162" s="234"/>
      <c r="C162" s="235"/>
      <c r="D162" s="227" t="s">
        <v>136</v>
      </c>
      <c r="E162" s="236" t="s">
        <v>19</v>
      </c>
      <c r="F162" s="237" t="s">
        <v>507</v>
      </c>
      <c r="G162" s="235"/>
      <c r="H162" s="238">
        <v>70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136</v>
      </c>
      <c r="AU162" s="244" t="s">
        <v>81</v>
      </c>
      <c r="AV162" s="13" t="s">
        <v>81</v>
      </c>
      <c r="AW162" s="13" t="s">
        <v>33</v>
      </c>
      <c r="AX162" s="13" t="s">
        <v>79</v>
      </c>
      <c r="AY162" s="244" t="s">
        <v>123</v>
      </c>
    </row>
    <row r="163" s="2" customFormat="1" ht="16.5" customHeight="1">
      <c r="A163" s="40"/>
      <c r="B163" s="41"/>
      <c r="C163" s="256" t="s">
        <v>251</v>
      </c>
      <c r="D163" s="256" t="s">
        <v>210</v>
      </c>
      <c r="E163" s="257" t="s">
        <v>508</v>
      </c>
      <c r="F163" s="258" t="s">
        <v>509</v>
      </c>
      <c r="G163" s="259" t="s">
        <v>510</v>
      </c>
      <c r="H163" s="260">
        <v>2.7999999999999998</v>
      </c>
      <c r="I163" s="261"/>
      <c r="J163" s="262">
        <f>ROUND(I163*H163,2)</f>
        <v>0</v>
      </c>
      <c r="K163" s="258" t="s">
        <v>129</v>
      </c>
      <c r="L163" s="263"/>
      <c r="M163" s="264" t="s">
        <v>19</v>
      </c>
      <c r="N163" s="265" t="s">
        <v>43</v>
      </c>
      <c r="O163" s="86"/>
      <c r="P163" s="223">
        <f>O163*H163</f>
        <v>0</v>
      </c>
      <c r="Q163" s="223">
        <v>0.001</v>
      </c>
      <c r="R163" s="223">
        <f>Q163*H163</f>
        <v>0.0028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182</v>
      </c>
      <c r="AT163" s="225" t="s">
        <v>210</v>
      </c>
      <c r="AU163" s="225" t="s">
        <v>81</v>
      </c>
      <c r="AY163" s="19" t="s">
        <v>123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130</v>
      </c>
      <c r="BM163" s="225" t="s">
        <v>511</v>
      </c>
    </row>
    <row r="164" s="2" customFormat="1">
      <c r="A164" s="40"/>
      <c r="B164" s="41"/>
      <c r="C164" s="42"/>
      <c r="D164" s="227" t="s">
        <v>132</v>
      </c>
      <c r="E164" s="42"/>
      <c r="F164" s="228" t="s">
        <v>509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132</v>
      </c>
      <c r="AU164" s="19" t="s">
        <v>81</v>
      </c>
    </row>
    <row r="165" s="13" customFormat="1">
      <c r="A165" s="13"/>
      <c r="B165" s="234"/>
      <c r="C165" s="235"/>
      <c r="D165" s="227" t="s">
        <v>136</v>
      </c>
      <c r="E165" s="236" t="s">
        <v>19</v>
      </c>
      <c r="F165" s="237" t="s">
        <v>512</v>
      </c>
      <c r="G165" s="235"/>
      <c r="H165" s="238">
        <v>2.7999999999999998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136</v>
      </c>
      <c r="AU165" s="244" t="s">
        <v>81</v>
      </c>
      <c r="AV165" s="13" t="s">
        <v>81</v>
      </c>
      <c r="AW165" s="13" t="s">
        <v>33</v>
      </c>
      <c r="AX165" s="13" t="s">
        <v>79</v>
      </c>
      <c r="AY165" s="244" t="s">
        <v>123</v>
      </c>
    </row>
    <row r="166" s="2" customFormat="1" ht="16.5" customHeight="1">
      <c r="A166" s="40"/>
      <c r="B166" s="41"/>
      <c r="C166" s="214" t="s">
        <v>259</v>
      </c>
      <c r="D166" s="214" t="s">
        <v>125</v>
      </c>
      <c r="E166" s="215" t="s">
        <v>216</v>
      </c>
      <c r="F166" s="216" t="s">
        <v>217</v>
      </c>
      <c r="G166" s="217" t="s">
        <v>128</v>
      </c>
      <c r="H166" s="218">
        <v>370</v>
      </c>
      <c r="I166" s="219"/>
      <c r="J166" s="220">
        <f>ROUND(I166*H166,2)</f>
        <v>0</v>
      </c>
      <c r="K166" s="216" t="s">
        <v>129</v>
      </c>
      <c r="L166" s="46"/>
      <c r="M166" s="221" t="s">
        <v>19</v>
      </c>
      <c r="N166" s="222" t="s">
        <v>43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130</v>
      </c>
      <c r="AT166" s="225" t="s">
        <v>125</v>
      </c>
      <c r="AU166" s="225" t="s">
        <v>81</v>
      </c>
      <c r="AY166" s="19" t="s">
        <v>123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130</v>
      </c>
      <c r="BM166" s="225" t="s">
        <v>513</v>
      </c>
    </row>
    <row r="167" s="2" customFormat="1">
      <c r="A167" s="40"/>
      <c r="B167" s="41"/>
      <c r="C167" s="42"/>
      <c r="D167" s="227" t="s">
        <v>132</v>
      </c>
      <c r="E167" s="42"/>
      <c r="F167" s="228" t="s">
        <v>219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132</v>
      </c>
      <c r="AU167" s="19" t="s">
        <v>81</v>
      </c>
    </row>
    <row r="168" s="2" customFormat="1">
      <c r="A168" s="40"/>
      <c r="B168" s="41"/>
      <c r="C168" s="42"/>
      <c r="D168" s="232" t="s">
        <v>134</v>
      </c>
      <c r="E168" s="42"/>
      <c r="F168" s="233" t="s">
        <v>220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134</v>
      </c>
      <c r="AU168" s="19" t="s">
        <v>81</v>
      </c>
    </row>
    <row r="169" s="12" customFormat="1" ht="22.8" customHeight="1">
      <c r="A169" s="12"/>
      <c r="B169" s="198"/>
      <c r="C169" s="199"/>
      <c r="D169" s="200" t="s">
        <v>71</v>
      </c>
      <c r="E169" s="212" t="s">
        <v>159</v>
      </c>
      <c r="F169" s="212" t="s">
        <v>222</v>
      </c>
      <c r="G169" s="199"/>
      <c r="H169" s="199"/>
      <c r="I169" s="202"/>
      <c r="J169" s="213">
        <f>BK169</f>
        <v>0</v>
      </c>
      <c r="K169" s="199"/>
      <c r="L169" s="204"/>
      <c r="M169" s="205"/>
      <c r="N169" s="206"/>
      <c r="O169" s="206"/>
      <c r="P169" s="207">
        <f>SUM(P170:P196)</f>
        <v>0</v>
      </c>
      <c r="Q169" s="206"/>
      <c r="R169" s="207">
        <f>SUM(R170:R196)</f>
        <v>100.398785</v>
      </c>
      <c r="S169" s="206"/>
      <c r="T169" s="208">
        <f>SUM(T170:T196)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79</v>
      </c>
      <c r="AT169" s="210" t="s">
        <v>71</v>
      </c>
      <c r="AU169" s="210" t="s">
        <v>79</v>
      </c>
      <c r="AY169" s="209" t="s">
        <v>123</v>
      </c>
      <c r="BK169" s="211">
        <f>SUM(BK170:BK196)</f>
        <v>0</v>
      </c>
    </row>
    <row r="170" s="2" customFormat="1" ht="16.5" customHeight="1">
      <c r="A170" s="40"/>
      <c r="B170" s="41"/>
      <c r="C170" s="214" t="s">
        <v>266</v>
      </c>
      <c r="D170" s="214" t="s">
        <v>125</v>
      </c>
      <c r="E170" s="215" t="s">
        <v>514</v>
      </c>
      <c r="F170" s="216" t="s">
        <v>515</v>
      </c>
      <c r="G170" s="217" t="s">
        <v>128</v>
      </c>
      <c r="H170" s="218">
        <v>9</v>
      </c>
      <c r="I170" s="219"/>
      <c r="J170" s="220">
        <f>ROUND(I170*H170,2)</f>
        <v>0</v>
      </c>
      <c r="K170" s="216" t="s">
        <v>129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130</v>
      </c>
      <c r="AT170" s="225" t="s">
        <v>125</v>
      </c>
      <c r="AU170" s="225" t="s">
        <v>81</v>
      </c>
      <c r="AY170" s="19" t="s">
        <v>123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130</v>
      </c>
      <c r="BM170" s="225" t="s">
        <v>516</v>
      </c>
    </row>
    <row r="171" s="2" customFormat="1">
      <c r="A171" s="40"/>
      <c r="B171" s="41"/>
      <c r="C171" s="42"/>
      <c r="D171" s="227" t="s">
        <v>132</v>
      </c>
      <c r="E171" s="42"/>
      <c r="F171" s="228" t="s">
        <v>517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132</v>
      </c>
      <c r="AU171" s="19" t="s">
        <v>81</v>
      </c>
    </row>
    <row r="172" s="2" customFormat="1">
      <c r="A172" s="40"/>
      <c r="B172" s="41"/>
      <c r="C172" s="42"/>
      <c r="D172" s="232" t="s">
        <v>134</v>
      </c>
      <c r="E172" s="42"/>
      <c r="F172" s="233" t="s">
        <v>518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134</v>
      </c>
      <c r="AU172" s="19" t="s">
        <v>81</v>
      </c>
    </row>
    <row r="173" s="13" customFormat="1">
      <c r="A173" s="13"/>
      <c r="B173" s="234"/>
      <c r="C173" s="235"/>
      <c r="D173" s="227" t="s">
        <v>136</v>
      </c>
      <c r="E173" s="236" t="s">
        <v>19</v>
      </c>
      <c r="F173" s="237" t="s">
        <v>519</v>
      </c>
      <c r="G173" s="235"/>
      <c r="H173" s="238">
        <v>9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136</v>
      </c>
      <c r="AU173" s="244" t="s">
        <v>81</v>
      </c>
      <c r="AV173" s="13" t="s">
        <v>81</v>
      </c>
      <c r="AW173" s="13" t="s">
        <v>33</v>
      </c>
      <c r="AX173" s="13" t="s">
        <v>79</v>
      </c>
      <c r="AY173" s="244" t="s">
        <v>123</v>
      </c>
    </row>
    <row r="174" s="2" customFormat="1" ht="16.5" customHeight="1">
      <c r="A174" s="40"/>
      <c r="B174" s="41"/>
      <c r="C174" s="214" t="s">
        <v>7</v>
      </c>
      <c r="D174" s="214" t="s">
        <v>125</v>
      </c>
      <c r="E174" s="215" t="s">
        <v>231</v>
      </c>
      <c r="F174" s="216" t="s">
        <v>232</v>
      </c>
      <c r="G174" s="217" t="s">
        <v>128</v>
      </c>
      <c r="H174" s="218">
        <v>370</v>
      </c>
      <c r="I174" s="219"/>
      <c r="J174" s="220">
        <f>ROUND(I174*H174,2)</f>
        <v>0</v>
      </c>
      <c r="K174" s="216" t="s">
        <v>129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130</v>
      </c>
      <c r="AT174" s="225" t="s">
        <v>125</v>
      </c>
      <c r="AU174" s="225" t="s">
        <v>81</v>
      </c>
      <c r="AY174" s="19" t="s">
        <v>123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130</v>
      </c>
      <c r="BM174" s="225" t="s">
        <v>520</v>
      </c>
    </row>
    <row r="175" s="2" customFormat="1">
      <c r="A175" s="40"/>
      <c r="B175" s="41"/>
      <c r="C175" s="42"/>
      <c r="D175" s="227" t="s">
        <v>132</v>
      </c>
      <c r="E175" s="42"/>
      <c r="F175" s="228" t="s">
        <v>234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132</v>
      </c>
      <c r="AU175" s="19" t="s">
        <v>81</v>
      </c>
    </row>
    <row r="176" s="2" customFormat="1">
      <c r="A176" s="40"/>
      <c r="B176" s="41"/>
      <c r="C176" s="42"/>
      <c r="D176" s="232" t="s">
        <v>134</v>
      </c>
      <c r="E176" s="42"/>
      <c r="F176" s="233" t="s">
        <v>235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134</v>
      </c>
      <c r="AU176" s="19" t="s">
        <v>81</v>
      </c>
    </row>
    <row r="177" s="13" customFormat="1">
      <c r="A177" s="13"/>
      <c r="B177" s="234"/>
      <c r="C177" s="235"/>
      <c r="D177" s="227" t="s">
        <v>136</v>
      </c>
      <c r="E177" s="236" t="s">
        <v>19</v>
      </c>
      <c r="F177" s="237" t="s">
        <v>521</v>
      </c>
      <c r="G177" s="235"/>
      <c r="H177" s="238">
        <v>370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136</v>
      </c>
      <c r="AU177" s="244" t="s">
        <v>81</v>
      </c>
      <c r="AV177" s="13" t="s">
        <v>81</v>
      </c>
      <c r="AW177" s="13" t="s">
        <v>33</v>
      </c>
      <c r="AX177" s="13" t="s">
        <v>79</v>
      </c>
      <c r="AY177" s="244" t="s">
        <v>123</v>
      </c>
    </row>
    <row r="178" s="2" customFormat="1" ht="16.5" customHeight="1">
      <c r="A178" s="40"/>
      <c r="B178" s="41"/>
      <c r="C178" s="214" t="s">
        <v>279</v>
      </c>
      <c r="D178" s="214" t="s">
        <v>125</v>
      </c>
      <c r="E178" s="215" t="s">
        <v>522</v>
      </c>
      <c r="F178" s="216" t="s">
        <v>523</v>
      </c>
      <c r="G178" s="217" t="s">
        <v>128</v>
      </c>
      <c r="H178" s="218">
        <v>12.5</v>
      </c>
      <c r="I178" s="219"/>
      <c r="J178" s="220">
        <f>ROUND(I178*H178,2)</f>
        <v>0</v>
      </c>
      <c r="K178" s="216" t="s">
        <v>129</v>
      </c>
      <c r="L178" s="46"/>
      <c r="M178" s="221" t="s">
        <v>19</v>
      </c>
      <c r="N178" s="222" t="s">
        <v>43</v>
      </c>
      <c r="O178" s="86"/>
      <c r="P178" s="223">
        <f>O178*H178</f>
        <v>0</v>
      </c>
      <c r="Q178" s="223">
        <v>0.089219999999999994</v>
      </c>
      <c r="R178" s="223">
        <f>Q178*H178</f>
        <v>1.1152499999999999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130</v>
      </c>
      <c r="AT178" s="225" t="s">
        <v>125</v>
      </c>
      <c r="AU178" s="225" t="s">
        <v>81</v>
      </c>
      <c r="AY178" s="19" t="s">
        <v>123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130</v>
      </c>
      <c r="BM178" s="225" t="s">
        <v>524</v>
      </c>
    </row>
    <row r="179" s="2" customFormat="1">
      <c r="A179" s="40"/>
      <c r="B179" s="41"/>
      <c r="C179" s="42"/>
      <c r="D179" s="227" t="s">
        <v>132</v>
      </c>
      <c r="E179" s="42"/>
      <c r="F179" s="228" t="s">
        <v>525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132</v>
      </c>
      <c r="AU179" s="19" t="s">
        <v>81</v>
      </c>
    </row>
    <row r="180" s="2" customFormat="1">
      <c r="A180" s="40"/>
      <c r="B180" s="41"/>
      <c r="C180" s="42"/>
      <c r="D180" s="232" t="s">
        <v>134</v>
      </c>
      <c r="E180" s="42"/>
      <c r="F180" s="233" t="s">
        <v>526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134</v>
      </c>
      <c r="AU180" s="19" t="s">
        <v>81</v>
      </c>
    </row>
    <row r="181" s="13" customFormat="1">
      <c r="A181" s="13"/>
      <c r="B181" s="234"/>
      <c r="C181" s="235"/>
      <c r="D181" s="227" t="s">
        <v>136</v>
      </c>
      <c r="E181" s="236" t="s">
        <v>19</v>
      </c>
      <c r="F181" s="237" t="s">
        <v>441</v>
      </c>
      <c r="G181" s="235"/>
      <c r="H181" s="238">
        <v>12.5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136</v>
      </c>
      <c r="AU181" s="244" t="s">
        <v>81</v>
      </c>
      <c r="AV181" s="13" t="s">
        <v>81</v>
      </c>
      <c r="AW181" s="13" t="s">
        <v>33</v>
      </c>
      <c r="AX181" s="13" t="s">
        <v>79</v>
      </c>
      <c r="AY181" s="244" t="s">
        <v>123</v>
      </c>
    </row>
    <row r="182" s="2" customFormat="1" ht="16.5" customHeight="1">
      <c r="A182" s="40"/>
      <c r="B182" s="41"/>
      <c r="C182" s="214" t="s">
        <v>285</v>
      </c>
      <c r="D182" s="214" t="s">
        <v>125</v>
      </c>
      <c r="E182" s="215" t="s">
        <v>527</v>
      </c>
      <c r="F182" s="216" t="s">
        <v>528</v>
      </c>
      <c r="G182" s="217" t="s">
        <v>128</v>
      </c>
      <c r="H182" s="218">
        <v>370</v>
      </c>
      <c r="I182" s="219"/>
      <c r="J182" s="220">
        <f>ROUND(I182*H182,2)</f>
        <v>0</v>
      </c>
      <c r="K182" s="216" t="s">
        <v>129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0.090620000000000006</v>
      </c>
      <c r="R182" s="223">
        <f>Q182*H182</f>
        <v>33.529400000000003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130</v>
      </c>
      <c r="AT182" s="225" t="s">
        <v>125</v>
      </c>
      <c r="AU182" s="225" t="s">
        <v>81</v>
      </c>
      <c r="AY182" s="19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130</v>
      </c>
      <c r="BM182" s="225" t="s">
        <v>529</v>
      </c>
    </row>
    <row r="183" s="2" customFormat="1">
      <c r="A183" s="40"/>
      <c r="B183" s="41"/>
      <c r="C183" s="42"/>
      <c r="D183" s="227" t="s">
        <v>132</v>
      </c>
      <c r="E183" s="42"/>
      <c r="F183" s="228" t="s">
        <v>530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132</v>
      </c>
      <c r="AU183" s="19" t="s">
        <v>81</v>
      </c>
    </row>
    <row r="184" s="2" customFormat="1">
      <c r="A184" s="40"/>
      <c r="B184" s="41"/>
      <c r="C184" s="42"/>
      <c r="D184" s="232" t="s">
        <v>134</v>
      </c>
      <c r="E184" s="42"/>
      <c r="F184" s="233" t="s">
        <v>531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134</v>
      </c>
      <c r="AU184" s="19" t="s">
        <v>81</v>
      </c>
    </row>
    <row r="185" s="13" customFormat="1">
      <c r="A185" s="13"/>
      <c r="B185" s="234"/>
      <c r="C185" s="235"/>
      <c r="D185" s="227" t="s">
        <v>136</v>
      </c>
      <c r="E185" s="236" t="s">
        <v>19</v>
      </c>
      <c r="F185" s="237" t="s">
        <v>532</v>
      </c>
      <c r="G185" s="235"/>
      <c r="H185" s="238">
        <v>370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136</v>
      </c>
      <c r="AU185" s="244" t="s">
        <v>81</v>
      </c>
      <c r="AV185" s="13" t="s">
        <v>81</v>
      </c>
      <c r="AW185" s="13" t="s">
        <v>33</v>
      </c>
      <c r="AX185" s="13" t="s">
        <v>79</v>
      </c>
      <c r="AY185" s="244" t="s">
        <v>123</v>
      </c>
    </row>
    <row r="186" s="2" customFormat="1" ht="16.5" customHeight="1">
      <c r="A186" s="40"/>
      <c r="B186" s="41"/>
      <c r="C186" s="256" t="s">
        <v>291</v>
      </c>
      <c r="D186" s="256" t="s">
        <v>210</v>
      </c>
      <c r="E186" s="257" t="s">
        <v>533</v>
      </c>
      <c r="F186" s="258" t="s">
        <v>534</v>
      </c>
      <c r="G186" s="259" t="s">
        <v>128</v>
      </c>
      <c r="H186" s="260">
        <v>355.01499999999999</v>
      </c>
      <c r="I186" s="261"/>
      <c r="J186" s="262">
        <f>ROUND(I186*H186,2)</f>
        <v>0</v>
      </c>
      <c r="K186" s="258" t="s">
        <v>129</v>
      </c>
      <c r="L186" s="263"/>
      <c r="M186" s="264" t="s">
        <v>19</v>
      </c>
      <c r="N186" s="265" t="s">
        <v>43</v>
      </c>
      <c r="O186" s="86"/>
      <c r="P186" s="223">
        <f>O186*H186</f>
        <v>0</v>
      </c>
      <c r="Q186" s="223">
        <v>0.17599999999999999</v>
      </c>
      <c r="R186" s="223">
        <f>Q186*H186</f>
        <v>62.482639999999996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182</v>
      </c>
      <c r="AT186" s="225" t="s">
        <v>210</v>
      </c>
      <c r="AU186" s="225" t="s">
        <v>81</v>
      </c>
      <c r="AY186" s="19" t="s">
        <v>123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130</v>
      </c>
      <c r="BM186" s="225" t="s">
        <v>535</v>
      </c>
    </row>
    <row r="187" s="2" customFormat="1">
      <c r="A187" s="40"/>
      <c r="B187" s="41"/>
      <c r="C187" s="42"/>
      <c r="D187" s="227" t="s">
        <v>132</v>
      </c>
      <c r="E187" s="42"/>
      <c r="F187" s="228" t="s">
        <v>534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132</v>
      </c>
      <c r="AU187" s="19" t="s">
        <v>81</v>
      </c>
    </row>
    <row r="188" s="13" customFormat="1">
      <c r="A188" s="13"/>
      <c r="B188" s="234"/>
      <c r="C188" s="235"/>
      <c r="D188" s="227" t="s">
        <v>136</v>
      </c>
      <c r="E188" s="236" t="s">
        <v>19</v>
      </c>
      <c r="F188" s="237" t="s">
        <v>536</v>
      </c>
      <c r="G188" s="235"/>
      <c r="H188" s="238">
        <v>351.5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136</v>
      </c>
      <c r="AU188" s="244" t="s">
        <v>81</v>
      </c>
      <c r="AV188" s="13" t="s">
        <v>81</v>
      </c>
      <c r="AW188" s="13" t="s">
        <v>33</v>
      </c>
      <c r="AX188" s="13" t="s">
        <v>79</v>
      </c>
      <c r="AY188" s="244" t="s">
        <v>123</v>
      </c>
    </row>
    <row r="189" s="13" customFormat="1">
      <c r="A189" s="13"/>
      <c r="B189" s="234"/>
      <c r="C189" s="235"/>
      <c r="D189" s="227" t="s">
        <v>136</v>
      </c>
      <c r="E189" s="235"/>
      <c r="F189" s="237" t="s">
        <v>537</v>
      </c>
      <c r="G189" s="235"/>
      <c r="H189" s="238">
        <v>355.01499999999999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136</v>
      </c>
      <c r="AU189" s="244" t="s">
        <v>81</v>
      </c>
      <c r="AV189" s="13" t="s">
        <v>81</v>
      </c>
      <c r="AW189" s="13" t="s">
        <v>4</v>
      </c>
      <c r="AX189" s="13" t="s">
        <v>79</v>
      </c>
      <c r="AY189" s="244" t="s">
        <v>123</v>
      </c>
    </row>
    <row r="190" s="2" customFormat="1" ht="16.5" customHeight="1">
      <c r="A190" s="40"/>
      <c r="B190" s="41"/>
      <c r="C190" s="256" t="s">
        <v>297</v>
      </c>
      <c r="D190" s="256" t="s">
        <v>210</v>
      </c>
      <c r="E190" s="257" t="s">
        <v>538</v>
      </c>
      <c r="F190" s="258" t="s">
        <v>539</v>
      </c>
      <c r="G190" s="259" t="s">
        <v>128</v>
      </c>
      <c r="H190" s="260">
        <v>18.684999999999999</v>
      </c>
      <c r="I190" s="261"/>
      <c r="J190" s="262">
        <f>ROUND(I190*H190,2)</f>
        <v>0</v>
      </c>
      <c r="K190" s="258" t="s">
        <v>129</v>
      </c>
      <c r="L190" s="263"/>
      <c r="M190" s="264" t="s">
        <v>19</v>
      </c>
      <c r="N190" s="265" t="s">
        <v>43</v>
      </c>
      <c r="O190" s="86"/>
      <c r="P190" s="223">
        <f>O190*H190</f>
        <v>0</v>
      </c>
      <c r="Q190" s="223">
        <v>0.17499999999999999</v>
      </c>
      <c r="R190" s="223">
        <f>Q190*H190</f>
        <v>3.2698749999999994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182</v>
      </c>
      <c r="AT190" s="225" t="s">
        <v>210</v>
      </c>
      <c r="AU190" s="225" t="s">
        <v>81</v>
      </c>
      <c r="AY190" s="19" t="s">
        <v>123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130</v>
      </c>
      <c r="BM190" s="225" t="s">
        <v>540</v>
      </c>
    </row>
    <row r="191" s="2" customFormat="1">
      <c r="A191" s="40"/>
      <c r="B191" s="41"/>
      <c r="C191" s="42"/>
      <c r="D191" s="227" t="s">
        <v>132</v>
      </c>
      <c r="E191" s="42"/>
      <c r="F191" s="228" t="s">
        <v>539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132</v>
      </c>
      <c r="AU191" s="19" t="s">
        <v>81</v>
      </c>
    </row>
    <row r="192" s="13" customFormat="1">
      <c r="A192" s="13"/>
      <c r="B192" s="234"/>
      <c r="C192" s="235"/>
      <c r="D192" s="227" t="s">
        <v>136</v>
      </c>
      <c r="E192" s="236" t="s">
        <v>19</v>
      </c>
      <c r="F192" s="237" t="s">
        <v>541</v>
      </c>
      <c r="G192" s="235"/>
      <c r="H192" s="238">
        <v>18.5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136</v>
      </c>
      <c r="AU192" s="244" t="s">
        <v>81</v>
      </c>
      <c r="AV192" s="13" t="s">
        <v>81</v>
      </c>
      <c r="AW192" s="13" t="s">
        <v>33</v>
      </c>
      <c r="AX192" s="13" t="s">
        <v>79</v>
      </c>
      <c r="AY192" s="244" t="s">
        <v>123</v>
      </c>
    </row>
    <row r="193" s="13" customFormat="1">
      <c r="A193" s="13"/>
      <c r="B193" s="234"/>
      <c r="C193" s="235"/>
      <c r="D193" s="227" t="s">
        <v>136</v>
      </c>
      <c r="E193" s="235"/>
      <c r="F193" s="237" t="s">
        <v>542</v>
      </c>
      <c r="G193" s="235"/>
      <c r="H193" s="238">
        <v>18.684999999999999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136</v>
      </c>
      <c r="AU193" s="244" t="s">
        <v>81</v>
      </c>
      <c r="AV193" s="13" t="s">
        <v>81</v>
      </c>
      <c r="AW193" s="13" t="s">
        <v>4</v>
      </c>
      <c r="AX193" s="13" t="s">
        <v>79</v>
      </c>
      <c r="AY193" s="244" t="s">
        <v>123</v>
      </c>
    </row>
    <row r="194" s="2" customFormat="1" ht="16.5" customHeight="1">
      <c r="A194" s="40"/>
      <c r="B194" s="41"/>
      <c r="C194" s="214" t="s">
        <v>304</v>
      </c>
      <c r="D194" s="214" t="s">
        <v>125</v>
      </c>
      <c r="E194" s="215" t="s">
        <v>543</v>
      </c>
      <c r="F194" s="216" t="s">
        <v>544</v>
      </c>
      <c r="G194" s="217" t="s">
        <v>162</v>
      </c>
      <c r="H194" s="218">
        <v>162</v>
      </c>
      <c r="I194" s="219"/>
      <c r="J194" s="220">
        <f>ROUND(I194*H194,2)</f>
        <v>0</v>
      </c>
      <c r="K194" s="216" t="s">
        <v>129</v>
      </c>
      <c r="L194" s="46"/>
      <c r="M194" s="221" t="s">
        <v>19</v>
      </c>
      <c r="N194" s="222" t="s">
        <v>43</v>
      </c>
      <c r="O194" s="86"/>
      <c r="P194" s="223">
        <f>O194*H194</f>
        <v>0</v>
      </c>
      <c r="Q194" s="223">
        <v>1.0000000000000001E-05</v>
      </c>
      <c r="R194" s="223">
        <f>Q194*H194</f>
        <v>0.0016200000000000001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130</v>
      </c>
      <c r="AT194" s="225" t="s">
        <v>125</v>
      </c>
      <c r="AU194" s="225" t="s">
        <v>81</v>
      </c>
      <c r="AY194" s="19" t="s">
        <v>123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130</v>
      </c>
      <c r="BM194" s="225" t="s">
        <v>545</v>
      </c>
    </row>
    <row r="195" s="2" customFormat="1">
      <c r="A195" s="40"/>
      <c r="B195" s="41"/>
      <c r="C195" s="42"/>
      <c r="D195" s="227" t="s">
        <v>132</v>
      </c>
      <c r="E195" s="42"/>
      <c r="F195" s="228" t="s">
        <v>546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132</v>
      </c>
      <c r="AU195" s="19" t="s">
        <v>81</v>
      </c>
    </row>
    <row r="196" s="2" customFormat="1">
      <c r="A196" s="40"/>
      <c r="B196" s="41"/>
      <c r="C196" s="42"/>
      <c r="D196" s="232" t="s">
        <v>134</v>
      </c>
      <c r="E196" s="42"/>
      <c r="F196" s="233" t="s">
        <v>547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134</v>
      </c>
      <c r="AU196" s="19" t="s">
        <v>81</v>
      </c>
    </row>
    <row r="197" s="12" customFormat="1" ht="22.8" customHeight="1">
      <c r="A197" s="12"/>
      <c r="B197" s="198"/>
      <c r="C197" s="199"/>
      <c r="D197" s="200" t="s">
        <v>71</v>
      </c>
      <c r="E197" s="212" t="s">
        <v>182</v>
      </c>
      <c r="F197" s="212" t="s">
        <v>284</v>
      </c>
      <c r="G197" s="199"/>
      <c r="H197" s="199"/>
      <c r="I197" s="202"/>
      <c r="J197" s="213">
        <f>BK197</f>
        <v>0</v>
      </c>
      <c r="K197" s="199"/>
      <c r="L197" s="204"/>
      <c r="M197" s="205"/>
      <c r="N197" s="206"/>
      <c r="O197" s="206"/>
      <c r="P197" s="207">
        <f>SUM(P198:P199)</f>
        <v>0</v>
      </c>
      <c r="Q197" s="206"/>
      <c r="R197" s="207">
        <f>SUM(R198:R199)</f>
        <v>0.62216000000000005</v>
      </c>
      <c r="S197" s="206"/>
      <c r="T197" s="208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79</v>
      </c>
      <c r="AT197" s="210" t="s">
        <v>71</v>
      </c>
      <c r="AU197" s="210" t="s">
        <v>79</v>
      </c>
      <c r="AY197" s="209" t="s">
        <v>123</v>
      </c>
      <c r="BK197" s="211">
        <f>SUM(BK198:BK199)</f>
        <v>0</v>
      </c>
    </row>
    <row r="198" s="2" customFormat="1" ht="21.75" customHeight="1">
      <c r="A198" s="40"/>
      <c r="B198" s="41"/>
      <c r="C198" s="214" t="s">
        <v>309</v>
      </c>
      <c r="D198" s="214" t="s">
        <v>125</v>
      </c>
      <c r="E198" s="215" t="s">
        <v>548</v>
      </c>
      <c r="F198" s="216" t="s">
        <v>549</v>
      </c>
      <c r="G198" s="217" t="s">
        <v>288</v>
      </c>
      <c r="H198" s="218">
        <v>2</v>
      </c>
      <c r="I198" s="219"/>
      <c r="J198" s="220">
        <f>ROUND(I198*H198,2)</f>
        <v>0</v>
      </c>
      <c r="K198" s="216" t="s">
        <v>19</v>
      </c>
      <c r="L198" s="46"/>
      <c r="M198" s="221" t="s">
        <v>19</v>
      </c>
      <c r="N198" s="222" t="s">
        <v>43</v>
      </c>
      <c r="O198" s="86"/>
      <c r="P198" s="223">
        <f>O198*H198</f>
        <v>0</v>
      </c>
      <c r="Q198" s="223">
        <v>0.31108000000000002</v>
      </c>
      <c r="R198" s="223">
        <f>Q198*H198</f>
        <v>0.62216000000000005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130</v>
      </c>
      <c r="AT198" s="225" t="s">
        <v>125</v>
      </c>
      <c r="AU198" s="225" t="s">
        <v>81</v>
      </c>
      <c r="AY198" s="19" t="s">
        <v>123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130</v>
      </c>
      <c r="BM198" s="225" t="s">
        <v>550</v>
      </c>
    </row>
    <row r="199" s="2" customFormat="1">
      <c r="A199" s="40"/>
      <c r="B199" s="41"/>
      <c r="C199" s="42"/>
      <c r="D199" s="227" t="s">
        <v>132</v>
      </c>
      <c r="E199" s="42"/>
      <c r="F199" s="228" t="s">
        <v>551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132</v>
      </c>
      <c r="AU199" s="19" t="s">
        <v>81</v>
      </c>
    </row>
    <row r="200" s="12" customFormat="1" ht="22.8" customHeight="1">
      <c r="A200" s="12"/>
      <c r="B200" s="198"/>
      <c r="C200" s="199"/>
      <c r="D200" s="200" t="s">
        <v>71</v>
      </c>
      <c r="E200" s="212" t="s">
        <v>189</v>
      </c>
      <c r="F200" s="212" t="s">
        <v>321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SUM(P201:P240)</f>
        <v>0</v>
      </c>
      <c r="Q200" s="206"/>
      <c r="R200" s="207">
        <f>SUM(R201:R240)</f>
        <v>87.834977020000025</v>
      </c>
      <c r="S200" s="206"/>
      <c r="T200" s="208">
        <f>SUM(T201:T240)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79</v>
      </c>
      <c r="AT200" s="210" t="s">
        <v>71</v>
      </c>
      <c r="AU200" s="210" t="s">
        <v>79</v>
      </c>
      <c r="AY200" s="209" t="s">
        <v>123</v>
      </c>
      <c r="BK200" s="211">
        <f>SUM(BK201:BK240)</f>
        <v>0</v>
      </c>
    </row>
    <row r="201" s="2" customFormat="1" ht="16.5" customHeight="1">
      <c r="A201" s="40"/>
      <c r="B201" s="41"/>
      <c r="C201" s="214" t="s">
        <v>313</v>
      </c>
      <c r="D201" s="214" t="s">
        <v>125</v>
      </c>
      <c r="E201" s="215" t="s">
        <v>335</v>
      </c>
      <c r="F201" s="216" t="s">
        <v>336</v>
      </c>
      <c r="G201" s="217" t="s">
        <v>162</v>
      </c>
      <c r="H201" s="218">
        <v>193.80000000000001</v>
      </c>
      <c r="I201" s="219"/>
      <c r="J201" s="220">
        <f>ROUND(I201*H201,2)</f>
        <v>0</v>
      </c>
      <c r="K201" s="216" t="s">
        <v>129</v>
      </c>
      <c r="L201" s="46"/>
      <c r="M201" s="221" t="s">
        <v>19</v>
      </c>
      <c r="N201" s="222" t="s">
        <v>43</v>
      </c>
      <c r="O201" s="86"/>
      <c r="P201" s="223">
        <f>O201*H201</f>
        <v>0</v>
      </c>
      <c r="Q201" s="223">
        <v>0.16850000000000001</v>
      </c>
      <c r="R201" s="223">
        <f>Q201*H201</f>
        <v>32.655300000000004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130</v>
      </c>
      <c r="AT201" s="225" t="s">
        <v>125</v>
      </c>
      <c r="AU201" s="225" t="s">
        <v>81</v>
      </c>
      <c r="AY201" s="19" t="s">
        <v>123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130</v>
      </c>
      <c r="BM201" s="225" t="s">
        <v>552</v>
      </c>
    </row>
    <row r="202" s="2" customFormat="1">
      <c r="A202" s="40"/>
      <c r="B202" s="41"/>
      <c r="C202" s="42"/>
      <c r="D202" s="227" t="s">
        <v>132</v>
      </c>
      <c r="E202" s="42"/>
      <c r="F202" s="228" t="s">
        <v>338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132</v>
      </c>
      <c r="AU202" s="19" t="s">
        <v>81</v>
      </c>
    </row>
    <row r="203" s="2" customFormat="1">
      <c r="A203" s="40"/>
      <c r="B203" s="41"/>
      <c r="C203" s="42"/>
      <c r="D203" s="232" t="s">
        <v>134</v>
      </c>
      <c r="E203" s="42"/>
      <c r="F203" s="233" t="s">
        <v>339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134</v>
      </c>
      <c r="AU203" s="19" t="s">
        <v>81</v>
      </c>
    </row>
    <row r="204" s="13" customFormat="1">
      <c r="A204" s="13"/>
      <c r="B204" s="234"/>
      <c r="C204" s="235"/>
      <c r="D204" s="227" t="s">
        <v>136</v>
      </c>
      <c r="E204" s="236" t="s">
        <v>19</v>
      </c>
      <c r="F204" s="237" t="s">
        <v>553</v>
      </c>
      <c r="G204" s="235"/>
      <c r="H204" s="238">
        <v>193.80000000000001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136</v>
      </c>
      <c r="AU204" s="244" t="s">
        <v>81</v>
      </c>
      <c r="AV204" s="13" t="s">
        <v>81</v>
      </c>
      <c r="AW204" s="13" t="s">
        <v>33</v>
      </c>
      <c r="AX204" s="13" t="s">
        <v>79</v>
      </c>
      <c r="AY204" s="244" t="s">
        <v>123</v>
      </c>
    </row>
    <row r="205" s="2" customFormat="1" ht="16.5" customHeight="1">
      <c r="A205" s="40"/>
      <c r="B205" s="41"/>
      <c r="C205" s="256" t="s">
        <v>317</v>
      </c>
      <c r="D205" s="256" t="s">
        <v>210</v>
      </c>
      <c r="E205" s="257" t="s">
        <v>554</v>
      </c>
      <c r="F205" s="258" t="s">
        <v>555</v>
      </c>
      <c r="G205" s="259" t="s">
        <v>162</v>
      </c>
      <c r="H205" s="260">
        <v>141</v>
      </c>
      <c r="I205" s="261"/>
      <c r="J205" s="262">
        <f>ROUND(I205*H205,2)</f>
        <v>0</v>
      </c>
      <c r="K205" s="258" t="s">
        <v>129</v>
      </c>
      <c r="L205" s="263"/>
      <c r="M205" s="264" t="s">
        <v>19</v>
      </c>
      <c r="N205" s="265" t="s">
        <v>43</v>
      </c>
      <c r="O205" s="86"/>
      <c r="P205" s="223">
        <f>O205*H205</f>
        <v>0</v>
      </c>
      <c r="Q205" s="223">
        <v>0.080000000000000002</v>
      </c>
      <c r="R205" s="223">
        <f>Q205*H205</f>
        <v>11.279999999999999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182</v>
      </c>
      <c r="AT205" s="225" t="s">
        <v>210</v>
      </c>
      <c r="AU205" s="225" t="s">
        <v>81</v>
      </c>
      <c r="AY205" s="19" t="s">
        <v>123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130</v>
      </c>
      <c r="BM205" s="225" t="s">
        <v>556</v>
      </c>
    </row>
    <row r="206" s="2" customFormat="1">
      <c r="A206" s="40"/>
      <c r="B206" s="41"/>
      <c r="C206" s="42"/>
      <c r="D206" s="227" t="s">
        <v>132</v>
      </c>
      <c r="E206" s="42"/>
      <c r="F206" s="228" t="s">
        <v>555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132</v>
      </c>
      <c r="AU206" s="19" t="s">
        <v>81</v>
      </c>
    </row>
    <row r="207" s="13" customFormat="1">
      <c r="A207" s="13"/>
      <c r="B207" s="234"/>
      <c r="C207" s="235"/>
      <c r="D207" s="227" t="s">
        <v>136</v>
      </c>
      <c r="E207" s="236" t="s">
        <v>19</v>
      </c>
      <c r="F207" s="237" t="s">
        <v>557</v>
      </c>
      <c r="G207" s="235"/>
      <c r="H207" s="238">
        <v>141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136</v>
      </c>
      <c r="AU207" s="244" t="s">
        <v>81</v>
      </c>
      <c r="AV207" s="13" t="s">
        <v>81</v>
      </c>
      <c r="AW207" s="13" t="s">
        <v>33</v>
      </c>
      <c r="AX207" s="13" t="s">
        <v>79</v>
      </c>
      <c r="AY207" s="244" t="s">
        <v>123</v>
      </c>
    </row>
    <row r="208" s="2" customFormat="1" ht="16.5" customHeight="1">
      <c r="A208" s="40"/>
      <c r="B208" s="41"/>
      <c r="C208" s="256" t="s">
        <v>322</v>
      </c>
      <c r="D208" s="256" t="s">
        <v>210</v>
      </c>
      <c r="E208" s="257" t="s">
        <v>341</v>
      </c>
      <c r="F208" s="258" t="s">
        <v>342</v>
      </c>
      <c r="G208" s="259" t="s">
        <v>162</v>
      </c>
      <c r="H208" s="260">
        <v>39</v>
      </c>
      <c r="I208" s="261"/>
      <c r="J208" s="262">
        <f>ROUND(I208*H208,2)</f>
        <v>0</v>
      </c>
      <c r="K208" s="258" t="s">
        <v>129</v>
      </c>
      <c r="L208" s="263"/>
      <c r="M208" s="264" t="s">
        <v>19</v>
      </c>
      <c r="N208" s="265" t="s">
        <v>43</v>
      </c>
      <c r="O208" s="86"/>
      <c r="P208" s="223">
        <f>O208*H208</f>
        <v>0</v>
      </c>
      <c r="Q208" s="223">
        <v>0.048300000000000003</v>
      </c>
      <c r="R208" s="223">
        <f>Q208*H208</f>
        <v>1.8837000000000002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182</v>
      </c>
      <c r="AT208" s="225" t="s">
        <v>210</v>
      </c>
      <c r="AU208" s="225" t="s">
        <v>81</v>
      </c>
      <c r="AY208" s="19" t="s">
        <v>123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130</v>
      </c>
      <c r="BM208" s="225" t="s">
        <v>558</v>
      </c>
    </row>
    <row r="209" s="2" customFormat="1">
      <c r="A209" s="40"/>
      <c r="B209" s="41"/>
      <c r="C209" s="42"/>
      <c r="D209" s="227" t="s">
        <v>132</v>
      </c>
      <c r="E209" s="42"/>
      <c r="F209" s="228" t="s">
        <v>342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132</v>
      </c>
      <c r="AU209" s="19" t="s">
        <v>81</v>
      </c>
    </row>
    <row r="210" s="13" customFormat="1">
      <c r="A210" s="13"/>
      <c r="B210" s="234"/>
      <c r="C210" s="235"/>
      <c r="D210" s="227" t="s">
        <v>136</v>
      </c>
      <c r="E210" s="236" t="s">
        <v>19</v>
      </c>
      <c r="F210" s="237" t="s">
        <v>559</v>
      </c>
      <c r="G210" s="235"/>
      <c r="H210" s="238">
        <v>39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136</v>
      </c>
      <c r="AU210" s="244" t="s">
        <v>81</v>
      </c>
      <c r="AV210" s="13" t="s">
        <v>81</v>
      </c>
      <c r="AW210" s="13" t="s">
        <v>33</v>
      </c>
      <c r="AX210" s="13" t="s">
        <v>79</v>
      </c>
      <c r="AY210" s="244" t="s">
        <v>123</v>
      </c>
    </row>
    <row r="211" s="2" customFormat="1" ht="16.5" customHeight="1">
      <c r="A211" s="40"/>
      <c r="B211" s="41"/>
      <c r="C211" s="256" t="s">
        <v>329</v>
      </c>
      <c r="D211" s="256" t="s">
        <v>210</v>
      </c>
      <c r="E211" s="257" t="s">
        <v>560</v>
      </c>
      <c r="F211" s="258" t="s">
        <v>561</v>
      </c>
      <c r="G211" s="259" t="s">
        <v>162</v>
      </c>
      <c r="H211" s="260">
        <v>19</v>
      </c>
      <c r="I211" s="261"/>
      <c r="J211" s="262">
        <f>ROUND(I211*H211,2)</f>
        <v>0</v>
      </c>
      <c r="K211" s="258" t="s">
        <v>129</v>
      </c>
      <c r="L211" s="263"/>
      <c r="M211" s="264" t="s">
        <v>19</v>
      </c>
      <c r="N211" s="265" t="s">
        <v>43</v>
      </c>
      <c r="O211" s="86"/>
      <c r="P211" s="223">
        <f>O211*H211</f>
        <v>0</v>
      </c>
      <c r="Q211" s="223">
        <v>0.065670000000000006</v>
      </c>
      <c r="R211" s="223">
        <f>Q211*H211</f>
        <v>1.2477300000000002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182</v>
      </c>
      <c r="AT211" s="225" t="s">
        <v>210</v>
      </c>
      <c r="AU211" s="225" t="s">
        <v>81</v>
      </c>
      <c r="AY211" s="19" t="s">
        <v>123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130</v>
      </c>
      <c r="BM211" s="225" t="s">
        <v>562</v>
      </c>
    </row>
    <row r="212" s="2" customFormat="1">
      <c r="A212" s="40"/>
      <c r="B212" s="41"/>
      <c r="C212" s="42"/>
      <c r="D212" s="227" t="s">
        <v>132</v>
      </c>
      <c r="E212" s="42"/>
      <c r="F212" s="228" t="s">
        <v>561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132</v>
      </c>
      <c r="AU212" s="19" t="s">
        <v>81</v>
      </c>
    </row>
    <row r="213" s="13" customFormat="1">
      <c r="A213" s="13"/>
      <c r="B213" s="234"/>
      <c r="C213" s="235"/>
      <c r="D213" s="227" t="s">
        <v>136</v>
      </c>
      <c r="E213" s="236" t="s">
        <v>19</v>
      </c>
      <c r="F213" s="237" t="s">
        <v>563</v>
      </c>
      <c r="G213" s="235"/>
      <c r="H213" s="238">
        <v>9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136</v>
      </c>
      <c r="AU213" s="244" t="s">
        <v>81</v>
      </c>
      <c r="AV213" s="13" t="s">
        <v>81</v>
      </c>
      <c r="AW213" s="13" t="s">
        <v>33</v>
      </c>
      <c r="AX213" s="13" t="s">
        <v>72</v>
      </c>
      <c r="AY213" s="244" t="s">
        <v>123</v>
      </c>
    </row>
    <row r="214" s="13" customFormat="1">
      <c r="A214" s="13"/>
      <c r="B214" s="234"/>
      <c r="C214" s="235"/>
      <c r="D214" s="227" t="s">
        <v>136</v>
      </c>
      <c r="E214" s="236" t="s">
        <v>19</v>
      </c>
      <c r="F214" s="237" t="s">
        <v>564</v>
      </c>
      <c r="G214" s="235"/>
      <c r="H214" s="238">
        <v>10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136</v>
      </c>
      <c r="AU214" s="244" t="s">
        <v>81</v>
      </c>
      <c r="AV214" s="13" t="s">
        <v>81</v>
      </c>
      <c r="AW214" s="13" t="s">
        <v>33</v>
      </c>
      <c r="AX214" s="13" t="s">
        <v>72</v>
      </c>
      <c r="AY214" s="244" t="s">
        <v>123</v>
      </c>
    </row>
    <row r="215" s="14" customFormat="1">
      <c r="A215" s="14"/>
      <c r="B215" s="245"/>
      <c r="C215" s="246"/>
      <c r="D215" s="227" t="s">
        <v>136</v>
      </c>
      <c r="E215" s="247" t="s">
        <v>19</v>
      </c>
      <c r="F215" s="248" t="s">
        <v>145</v>
      </c>
      <c r="G215" s="246"/>
      <c r="H215" s="249">
        <v>19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136</v>
      </c>
      <c r="AU215" s="255" t="s">
        <v>81</v>
      </c>
      <c r="AV215" s="14" t="s">
        <v>130</v>
      </c>
      <c r="AW215" s="14" t="s">
        <v>33</v>
      </c>
      <c r="AX215" s="14" t="s">
        <v>79</v>
      </c>
      <c r="AY215" s="255" t="s">
        <v>123</v>
      </c>
    </row>
    <row r="216" s="2" customFormat="1" ht="16.5" customHeight="1">
      <c r="A216" s="40"/>
      <c r="B216" s="41"/>
      <c r="C216" s="214" t="s">
        <v>334</v>
      </c>
      <c r="D216" s="214" t="s">
        <v>125</v>
      </c>
      <c r="E216" s="215" t="s">
        <v>565</v>
      </c>
      <c r="F216" s="216" t="s">
        <v>566</v>
      </c>
      <c r="G216" s="217" t="s">
        <v>162</v>
      </c>
      <c r="H216" s="218">
        <v>152</v>
      </c>
      <c r="I216" s="219"/>
      <c r="J216" s="220">
        <f>ROUND(I216*H216,2)</f>
        <v>0</v>
      </c>
      <c r="K216" s="216" t="s">
        <v>129</v>
      </c>
      <c r="L216" s="46"/>
      <c r="M216" s="221" t="s">
        <v>19</v>
      </c>
      <c r="N216" s="222" t="s">
        <v>43</v>
      </c>
      <c r="O216" s="86"/>
      <c r="P216" s="223">
        <f>O216*H216</f>
        <v>0</v>
      </c>
      <c r="Q216" s="223">
        <v>0.14041999999999999</v>
      </c>
      <c r="R216" s="223">
        <f>Q216*H216</f>
        <v>21.34384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130</v>
      </c>
      <c r="AT216" s="225" t="s">
        <v>125</v>
      </c>
      <c r="AU216" s="225" t="s">
        <v>81</v>
      </c>
      <c r="AY216" s="19" t="s">
        <v>123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79</v>
      </c>
      <c r="BK216" s="226">
        <f>ROUND(I216*H216,2)</f>
        <v>0</v>
      </c>
      <c r="BL216" s="19" t="s">
        <v>130</v>
      </c>
      <c r="BM216" s="225" t="s">
        <v>567</v>
      </c>
    </row>
    <row r="217" s="2" customFormat="1">
      <c r="A217" s="40"/>
      <c r="B217" s="41"/>
      <c r="C217" s="42"/>
      <c r="D217" s="227" t="s">
        <v>132</v>
      </c>
      <c r="E217" s="42"/>
      <c r="F217" s="228" t="s">
        <v>568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132</v>
      </c>
      <c r="AU217" s="19" t="s">
        <v>81</v>
      </c>
    </row>
    <row r="218" s="2" customFormat="1">
      <c r="A218" s="40"/>
      <c r="B218" s="41"/>
      <c r="C218" s="42"/>
      <c r="D218" s="232" t="s">
        <v>134</v>
      </c>
      <c r="E218" s="42"/>
      <c r="F218" s="233" t="s">
        <v>569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134</v>
      </c>
      <c r="AU218" s="19" t="s">
        <v>81</v>
      </c>
    </row>
    <row r="219" s="13" customFormat="1">
      <c r="A219" s="13"/>
      <c r="B219" s="234"/>
      <c r="C219" s="235"/>
      <c r="D219" s="227" t="s">
        <v>136</v>
      </c>
      <c r="E219" s="236" t="s">
        <v>19</v>
      </c>
      <c r="F219" s="237" t="s">
        <v>570</v>
      </c>
      <c r="G219" s="235"/>
      <c r="H219" s="238">
        <v>152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136</v>
      </c>
      <c r="AU219" s="244" t="s">
        <v>81</v>
      </c>
      <c r="AV219" s="13" t="s">
        <v>81</v>
      </c>
      <c r="AW219" s="13" t="s">
        <v>33</v>
      </c>
      <c r="AX219" s="13" t="s">
        <v>79</v>
      </c>
      <c r="AY219" s="244" t="s">
        <v>123</v>
      </c>
    </row>
    <row r="220" s="2" customFormat="1" ht="16.5" customHeight="1">
      <c r="A220" s="40"/>
      <c r="B220" s="41"/>
      <c r="C220" s="256" t="s">
        <v>340</v>
      </c>
      <c r="D220" s="256" t="s">
        <v>210</v>
      </c>
      <c r="E220" s="257" t="s">
        <v>571</v>
      </c>
      <c r="F220" s="258" t="s">
        <v>572</v>
      </c>
      <c r="G220" s="259" t="s">
        <v>162</v>
      </c>
      <c r="H220" s="260">
        <v>157</v>
      </c>
      <c r="I220" s="261"/>
      <c r="J220" s="262">
        <f>ROUND(I220*H220,2)</f>
        <v>0</v>
      </c>
      <c r="K220" s="258" t="s">
        <v>129</v>
      </c>
      <c r="L220" s="263"/>
      <c r="M220" s="264" t="s">
        <v>19</v>
      </c>
      <c r="N220" s="265" t="s">
        <v>43</v>
      </c>
      <c r="O220" s="86"/>
      <c r="P220" s="223">
        <f>O220*H220</f>
        <v>0</v>
      </c>
      <c r="Q220" s="223">
        <v>0.056120000000000003</v>
      </c>
      <c r="R220" s="223">
        <f>Q220*H220</f>
        <v>8.8108400000000007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182</v>
      </c>
      <c r="AT220" s="225" t="s">
        <v>210</v>
      </c>
      <c r="AU220" s="225" t="s">
        <v>81</v>
      </c>
      <c r="AY220" s="19" t="s">
        <v>123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130</v>
      </c>
      <c r="BM220" s="225" t="s">
        <v>573</v>
      </c>
    </row>
    <row r="221" s="2" customFormat="1">
      <c r="A221" s="40"/>
      <c r="B221" s="41"/>
      <c r="C221" s="42"/>
      <c r="D221" s="227" t="s">
        <v>132</v>
      </c>
      <c r="E221" s="42"/>
      <c r="F221" s="228" t="s">
        <v>572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132</v>
      </c>
      <c r="AU221" s="19" t="s">
        <v>81</v>
      </c>
    </row>
    <row r="222" s="13" customFormat="1">
      <c r="A222" s="13"/>
      <c r="B222" s="234"/>
      <c r="C222" s="235"/>
      <c r="D222" s="227" t="s">
        <v>136</v>
      </c>
      <c r="E222" s="236" t="s">
        <v>19</v>
      </c>
      <c r="F222" s="237" t="s">
        <v>574</v>
      </c>
      <c r="G222" s="235"/>
      <c r="H222" s="238">
        <v>157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136</v>
      </c>
      <c r="AU222" s="244" t="s">
        <v>81</v>
      </c>
      <c r="AV222" s="13" t="s">
        <v>81</v>
      </c>
      <c r="AW222" s="13" t="s">
        <v>33</v>
      </c>
      <c r="AX222" s="13" t="s">
        <v>79</v>
      </c>
      <c r="AY222" s="244" t="s">
        <v>123</v>
      </c>
    </row>
    <row r="223" s="2" customFormat="1" ht="16.5" customHeight="1">
      <c r="A223" s="40"/>
      <c r="B223" s="41"/>
      <c r="C223" s="214" t="s">
        <v>345</v>
      </c>
      <c r="D223" s="214" t="s">
        <v>125</v>
      </c>
      <c r="E223" s="215" t="s">
        <v>346</v>
      </c>
      <c r="F223" s="216" t="s">
        <v>347</v>
      </c>
      <c r="G223" s="217" t="s">
        <v>170</v>
      </c>
      <c r="H223" s="218">
        <v>4.7030000000000003</v>
      </c>
      <c r="I223" s="219"/>
      <c r="J223" s="220">
        <f>ROUND(I223*H223,2)</f>
        <v>0</v>
      </c>
      <c r="K223" s="216" t="s">
        <v>129</v>
      </c>
      <c r="L223" s="46"/>
      <c r="M223" s="221" t="s">
        <v>19</v>
      </c>
      <c r="N223" s="222" t="s">
        <v>43</v>
      </c>
      <c r="O223" s="86"/>
      <c r="P223" s="223">
        <f>O223*H223</f>
        <v>0</v>
      </c>
      <c r="Q223" s="223">
        <v>2.2563399999999998</v>
      </c>
      <c r="R223" s="223">
        <f>Q223*H223</f>
        <v>10.611567019999999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130</v>
      </c>
      <c r="AT223" s="225" t="s">
        <v>125</v>
      </c>
      <c r="AU223" s="225" t="s">
        <v>81</v>
      </c>
      <c r="AY223" s="19" t="s">
        <v>123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130</v>
      </c>
      <c r="BM223" s="225" t="s">
        <v>575</v>
      </c>
    </row>
    <row r="224" s="2" customFormat="1">
      <c r="A224" s="40"/>
      <c r="B224" s="41"/>
      <c r="C224" s="42"/>
      <c r="D224" s="227" t="s">
        <v>132</v>
      </c>
      <c r="E224" s="42"/>
      <c r="F224" s="228" t="s">
        <v>347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132</v>
      </c>
      <c r="AU224" s="19" t="s">
        <v>81</v>
      </c>
    </row>
    <row r="225" s="2" customFormat="1">
      <c r="A225" s="40"/>
      <c r="B225" s="41"/>
      <c r="C225" s="42"/>
      <c r="D225" s="232" t="s">
        <v>134</v>
      </c>
      <c r="E225" s="42"/>
      <c r="F225" s="233" t="s">
        <v>349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134</v>
      </c>
      <c r="AU225" s="19" t="s">
        <v>81</v>
      </c>
    </row>
    <row r="226" s="13" customFormat="1">
      <c r="A226" s="13"/>
      <c r="B226" s="234"/>
      <c r="C226" s="235"/>
      <c r="D226" s="227" t="s">
        <v>136</v>
      </c>
      <c r="E226" s="236" t="s">
        <v>19</v>
      </c>
      <c r="F226" s="237" t="s">
        <v>576</v>
      </c>
      <c r="G226" s="235"/>
      <c r="H226" s="238">
        <v>2.2799999999999998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136</v>
      </c>
      <c r="AU226" s="244" t="s">
        <v>81</v>
      </c>
      <c r="AV226" s="13" t="s">
        <v>81</v>
      </c>
      <c r="AW226" s="13" t="s">
        <v>33</v>
      </c>
      <c r="AX226" s="13" t="s">
        <v>72</v>
      </c>
      <c r="AY226" s="244" t="s">
        <v>123</v>
      </c>
    </row>
    <row r="227" s="13" customFormat="1">
      <c r="A227" s="13"/>
      <c r="B227" s="234"/>
      <c r="C227" s="235"/>
      <c r="D227" s="227" t="s">
        <v>136</v>
      </c>
      <c r="E227" s="236" t="s">
        <v>19</v>
      </c>
      <c r="F227" s="237" t="s">
        <v>577</v>
      </c>
      <c r="G227" s="235"/>
      <c r="H227" s="238">
        <v>2.423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136</v>
      </c>
      <c r="AU227" s="244" t="s">
        <v>81</v>
      </c>
      <c r="AV227" s="13" t="s">
        <v>81</v>
      </c>
      <c r="AW227" s="13" t="s">
        <v>33</v>
      </c>
      <c r="AX227" s="13" t="s">
        <v>72</v>
      </c>
      <c r="AY227" s="244" t="s">
        <v>123</v>
      </c>
    </row>
    <row r="228" s="14" customFormat="1">
      <c r="A228" s="14"/>
      <c r="B228" s="245"/>
      <c r="C228" s="246"/>
      <c r="D228" s="227" t="s">
        <v>136</v>
      </c>
      <c r="E228" s="247" t="s">
        <v>19</v>
      </c>
      <c r="F228" s="248" t="s">
        <v>145</v>
      </c>
      <c r="G228" s="246"/>
      <c r="H228" s="249">
        <v>4.7030000000000003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136</v>
      </c>
      <c r="AU228" s="255" t="s">
        <v>81</v>
      </c>
      <c r="AV228" s="14" t="s">
        <v>130</v>
      </c>
      <c r="AW228" s="14" t="s">
        <v>33</v>
      </c>
      <c r="AX228" s="14" t="s">
        <v>79</v>
      </c>
      <c r="AY228" s="255" t="s">
        <v>123</v>
      </c>
    </row>
    <row r="229" s="2" customFormat="1" ht="16.5" customHeight="1">
      <c r="A229" s="40"/>
      <c r="B229" s="41"/>
      <c r="C229" s="214" t="s">
        <v>352</v>
      </c>
      <c r="D229" s="214" t="s">
        <v>125</v>
      </c>
      <c r="E229" s="215" t="s">
        <v>578</v>
      </c>
      <c r="F229" s="216" t="s">
        <v>579</v>
      </c>
      <c r="G229" s="217" t="s">
        <v>162</v>
      </c>
      <c r="H229" s="218">
        <v>30</v>
      </c>
      <c r="I229" s="219"/>
      <c r="J229" s="220">
        <f>ROUND(I229*H229,2)</f>
        <v>0</v>
      </c>
      <c r="K229" s="216" t="s">
        <v>129</v>
      </c>
      <c r="L229" s="46"/>
      <c r="M229" s="221" t="s">
        <v>19</v>
      </c>
      <c r="N229" s="222" t="s">
        <v>43</v>
      </c>
      <c r="O229" s="86"/>
      <c r="P229" s="223">
        <f>O229*H229</f>
        <v>0</v>
      </c>
      <c r="Q229" s="223">
        <v>2.0000000000000002E-05</v>
      </c>
      <c r="R229" s="223">
        <f>Q229*H229</f>
        <v>0.00060000000000000006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130</v>
      </c>
      <c r="AT229" s="225" t="s">
        <v>125</v>
      </c>
      <c r="AU229" s="225" t="s">
        <v>81</v>
      </c>
      <c r="AY229" s="19" t="s">
        <v>123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79</v>
      </c>
      <c r="BK229" s="226">
        <f>ROUND(I229*H229,2)</f>
        <v>0</v>
      </c>
      <c r="BL229" s="19" t="s">
        <v>130</v>
      </c>
      <c r="BM229" s="225" t="s">
        <v>580</v>
      </c>
    </row>
    <row r="230" s="2" customFormat="1">
      <c r="A230" s="40"/>
      <c r="B230" s="41"/>
      <c r="C230" s="42"/>
      <c r="D230" s="227" t="s">
        <v>132</v>
      </c>
      <c r="E230" s="42"/>
      <c r="F230" s="228" t="s">
        <v>581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132</v>
      </c>
      <c r="AU230" s="19" t="s">
        <v>81</v>
      </c>
    </row>
    <row r="231" s="2" customFormat="1">
      <c r="A231" s="40"/>
      <c r="B231" s="41"/>
      <c r="C231" s="42"/>
      <c r="D231" s="232" t="s">
        <v>134</v>
      </c>
      <c r="E231" s="42"/>
      <c r="F231" s="233" t="s">
        <v>582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134</v>
      </c>
      <c r="AU231" s="19" t="s">
        <v>81</v>
      </c>
    </row>
    <row r="232" s="13" customFormat="1">
      <c r="A232" s="13"/>
      <c r="B232" s="234"/>
      <c r="C232" s="235"/>
      <c r="D232" s="227" t="s">
        <v>136</v>
      </c>
      <c r="E232" s="236" t="s">
        <v>19</v>
      </c>
      <c r="F232" s="237" t="s">
        <v>583</v>
      </c>
      <c r="G232" s="235"/>
      <c r="H232" s="238">
        <v>30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136</v>
      </c>
      <c r="AU232" s="244" t="s">
        <v>81</v>
      </c>
      <c r="AV232" s="13" t="s">
        <v>81</v>
      </c>
      <c r="AW232" s="13" t="s">
        <v>33</v>
      </c>
      <c r="AX232" s="13" t="s">
        <v>79</v>
      </c>
      <c r="AY232" s="244" t="s">
        <v>123</v>
      </c>
    </row>
    <row r="233" s="2" customFormat="1" ht="16.5" customHeight="1">
      <c r="A233" s="40"/>
      <c r="B233" s="41"/>
      <c r="C233" s="214" t="s">
        <v>359</v>
      </c>
      <c r="D233" s="214" t="s">
        <v>125</v>
      </c>
      <c r="E233" s="215" t="s">
        <v>367</v>
      </c>
      <c r="F233" s="216" t="s">
        <v>368</v>
      </c>
      <c r="G233" s="217" t="s">
        <v>162</v>
      </c>
      <c r="H233" s="218">
        <v>10</v>
      </c>
      <c r="I233" s="219"/>
      <c r="J233" s="220">
        <f>ROUND(I233*H233,2)</f>
        <v>0</v>
      </c>
      <c r="K233" s="216" t="s">
        <v>129</v>
      </c>
      <c r="L233" s="46"/>
      <c r="M233" s="221" t="s">
        <v>19</v>
      </c>
      <c r="N233" s="222" t="s">
        <v>43</v>
      </c>
      <c r="O233" s="86"/>
      <c r="P233" s="223">
        <f>O233*H233</f>
        <v>0</v>
      </c>
      <c r="Q233" s="223">
        <v>0.00013999999999999999</v>
      </c>
      <c r="R233" s="223">
        <f>Q233*H233</f>
        <v>0.0013999999999999998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130</v>
      </c>
      <c r="AT233" s="225" t="s">
        <v>125</v>
      </c>
      <c r="AU233" s="225" t="s">
        <v>81</v>
      </c>
      <c r="AY233" s="19" t="s">
        <v>123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130</v>
      </c>
      <c r="BM233" s="225" t="s">
        <v>584</v>
      </c>
    </row>
    <row r="234" s="2" customFormat="1">
      <c r="A234" s="40"/>
      <c r="B234" s="41"/>
      <c r="C234" s="42"/>
      <c r="D234" s="227" t="s">
        <v>132</v>
      </c>
      <c r="E234" s="42"/>
      <c r="F234" s="228" t="s">
        <v>370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132</v>
      </c>
      <c r="AU234" s="19" t="s">
        <v>81</v>
      </c>
    </row>
    <row r="235" s="2" customFormat="1">
      <c r="A235" s="40"/>
      <c r="B235" s="41"/>
      <c r="C235" s="42"/>
      <c r="D235" s="232" t="s">
        <v>134</v>
      </c>
      <c r="E235" s="42"/>
      <c r="F235" s="233" t="s">
        <v>371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134</v>
      </c>
      <c r="AU235" s="19" t="s">
        <v>81</v>
      </c>
    </row>
    <row r="236" s="13" customFormat="1">
      <c r="A236" s="13"/>
      <c r="B236" s="234"/>
      <c r="C236" s="235"/>
      <c r="D236" s="227" t="s">
        <v>136</v>
      </c>
      <c r="E236" s="236" t="s">
        <v>19</v>
      </c>
      <c r="F236" s="237" t="s">
        <v>585</v>
      </c>
      <c r="G236" s="235"/>
      <c r="H236" s="238">
        <v>10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136</v>
      </c>
      <c r="AU236" s="244" t="s">
        <v>81</v>
      </c>
      <c r="AV236" s="13" t="s">
        <v>81</v>
      </c>
      <c r="AW236" s="13" t="s">
        <v>33</v>
      </c>
      <c r="AX236" s="13" t="s">
        <v>79</v>
      </c>
      <c r="AY236" s="244" t="s">
        <v>123</v>
      </c>
    </row>
    <row r="237" s="2" customFormat="1" ht="16.5" customHeight="1">
      <c r="A237" s="40"/>
      <c r="B237" s="41"/>
      <c r="C237" s="214" t="s">
        <v>366</v>
      </c>
      <c r="D237" s="214" t="s">
        <v>125</v>
      </c>
      <c r="E237" s="215" t="s">
        <v>586</v>
      </c>
      <c r="F237" s="216" t="s">
        <v>587</v>
      </c>
      <c r="G237" s="217" t="s">
        <v>128</v>
      </c>
      <c r="H237" s="218">
        <v>12.5</v>
      </c>
      <c r="I237" s="219"/>
      <c r="J237" s="220">
        <f>ROUND(I237*H237,2)</f>
        <v>0</v>
      </c>
      <c r="K237" s="216" t="s">
        <v>129</v>
      </c>
      <c r="L237" s="46"/>
      <c r="M237" s="221" t="s">
        <v>19</v>
      </c>
      <c r="N237" s="222" t="s">
        <v>43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130</v>
      </c>
      <c r="AT237" s="225" t="s">
        <v>125</v>
      </c>
      <c r="AU237" s="225" t="s">
        <v>81</v>
      </c>
      <c r="AY237" s="19" t="s">
        <v>123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79</v>
      </c>
      <c r="BK237" s="226">
        <f>ROUND(I237*H237,2)</f>
        <v>0</v>
      </c>
      <c r="BL237" s="19" t="s">
        <v>130</v>
      </c>
      <c r="BM237" s="225" t="s">
        <v>588</v>
      </c>
    </row>
    <row r="238" s="2" customFormat="1">
      <c r="A238" s="40"/>
      <c r="B238" s="41"/>
      <c r="C238" s="42"/>
      <c r="D238" s="227" t="s">
        <v>132</v>
      </c>
      <c r="E238" s="42"/>
      <c r="F238" s="228" t="s">
        <v>589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132</v>
      </c>
      <c r="AU238" s="19" t="s">
        <v>81</v>
      </c>
    </row>
    <row r="239" s="2" customFormat="1">
      <c r="A239" s="40"/>
      <c r="B239" s="41"/>
      <c r="C239" s="42"/>
      <c r="D239" s="232" t="s">
        <v>134</v>
      </c>
      <c r="E239" s="42"/>
      <c r="F239" s="233" t="s">
        <v>590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134</v>
      </c>
      <c r="AU239" s="19" t="s">
        <v>81</v>
      </c>
    </row>
    <row r="240" s="13" customFormat="1">
      <c r="A240" s="13"/>
      <c r="B240" s="234"/>
      <c r="C240" s="235"/>
      <c r="D240" s="227" t="s">
        <v>136</v>
      </c>
      <c r="E240" s="236" t="s">
        <v>19</v>
      </c>
      <c r="F240" s="237" t="s">
        <v>441</v>
      </c>
      <c r="G240" s="235"/>
      <c r="H240" s="238">
        <v>12.5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136</v>
      </c>
      <c r="AU240" s="244" t="s">
        <v>81</v>
      </c>
      <c r="AV240" s="13" t="s">
        <v>81</v>
      </c>
      <c r="AW240" s="13" t="s">
        <v>33</v>
      </c>
      <c r="AX240" s="13" t="s">
        <v>79</v>
      </c>
      <c r="AY240" s="244" t="s">
        <v>123</v>
      </c>
    </row>
    <row r="241" s="12" customFormat="1" ht="22.8" customHeight="1">
      <c r="A241" s="12"/>
      <c r="B241" s="198"/>
      <c r="C241" s="199"/>
      <c r="D241" s="200" t="s">
        <v>71</v>
      </c>
      <c r="E241" s="212" t="s">
        <v>373</v>
      </c>
      <c r="F241" s="212" t="s">
        <v>374</v>
      </c>
      <c r="G241" s="199"/>
      <c r="H241" s="199"/>
      <c r="I241" s="202"/>
      <c r="J241" s="213">
        <f>BK241</f>
        <v>0</v>
      </c>
      <c r="K241" s="199"/>
      <c r="L241" s="204"/>
      <c r="M241" s="205"/>
      <c r="N241" s="206"/>
      <c r="O241" s="206"/>
      <c r="P241" s="207">
        <f>SUM(P242:P276)</f>
        <v>0</v>
      </c>
      <c r="Q241" s="206"/>
      <c r="R241" s="207">
        <f>SUM(R242:R276)</f>
        <v>0</v>
      </c>
      <c r="S241" s="206"/>
      <c r="T241" s="208">
        <f>SUM(T242:T276)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9" t="s">
        <v>79</v>
      </c>
      <c r="AT241" s="210" t="s">
        <v>71</v>
      </c>
      <c r="AU241" s="210" t="s">
        <v>79</v>
      </c>
      <c r="AY241" s="209" t="s">
        <v>123</v>
      </c>
      <c r="BK241" s="211">
        <f>SUM(BK242:BK276)</f>
        <v>0</v>
      </c>
    </row>
    <row r="242" s="2" customFormat="1" ht="16.5" customHeight="1">
      <c r="A242" s="40"/>
      <c r="B242" s="41"/>
      <c r="C242" s="214" t="s">
        <v>375</v>
      </c>
      <c r="D242" s="214" t="s">
        <v>125</v>
      </c>
      <c r="E242" s="215" t="s">
        <v>376</v>
      </c>
      <c r="F242" s="216" t="s">
        <v>377</v>
      </c>
      <c r="G242" s="217" t="s">
        <v>192</v>
      </c>
      <c r="H242" s="218">
        <v>322.96800000000002</v>
      </c>
      <c r="I242" s="219"/>
      <c r="J242" s="220">
        <f>ROUND(I242*H242,2)</f>
        <v>0</v>
      </c>
      <c r="K242" s="216" t="s">
        <v>129</v>
      </c>
      <c r="L242" s="46"/>
      <c r="M242" s="221" t="s">
        <v>19</v>
      </c>
      <c r="N242" s="222" t="s">
        <v>43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130</v>
      </c>
      <c r="AT242" s="225" t="s">
        <v>125</v>
      </c>
      <c r="AU242" s="225" t="s">
        <v>81</v>
      </c>
      <c r="AY242" s="19" t="s">
        <v>123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79</v>
      </c>
      <c r="BK242" s="226">
        <f>ROUND(I242*H242,2)</f>
        <v>0</v>
      </c>
      <c r="BL242" s="19" t="s">
        <v>130</v>
      </c>
      <c r="BM242" s="225" t="s">
        <v>591</v>
      </c>
    </row>
    <row r="243" s="2" customFormat="1">
      <c r="A243" s="40"/>
      <c r="B243" s="41"/>
      <c r="C243" s="42"/>
      <c r="D243" s="227" t="s">
        <v>132</v>
      </c>
      <c r="E243" s="42"/>
      <c r="F243" s="228" t="s">
        <v>379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132</v>
      </c>
      <c r="AU243" s="19" t="s">
        <v>81</v>
      </c>
    </row>
    <row r="244" s="2" customFormat="1">
      <c r="A244" s="40"/>
      <c r="B244" s="41"/>
      <c r="C244" s="42"/>
      <c r="D244" s="232" t="s">
        <v>134</v>
      </c>
      <c r="E244" s="42"/>
      <c r="F244" s="233" t="s">
        <v>380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134</v>
      </c>
      <c r="AU244" s="19" t="s">
        <v>81</v>
      </c>
    </row>
    <row r="245" s="15" customFormat="1">
      <c r="A245" s="15"/>
      <c r="B245" s="267"/>
      <c r="C245" s="268"/>
      <c r="D245" s="227" t="s">
        <v>136</v>
      </c>
      <c r="E245" s="269" t="s">
        <v>19</v>
      </c>
      <c r="F245" s="270" t="s">
        <v>381</v>
      </c>
      <c r="G245" s="268"/>
      <c r="H245" s="269" t="s">
        <v>19</v>
      </c>
      <c r="I245" s="271"/>
      <c r="J245" s="268"/>
      <c r="K245" s="268"/>
      <c r="L245" s="272"/>
      <c r="M245" s="273"/>
      <c r="N245" s="274"/>
      <c r="O245" s="274"/>
      <c r="P245" s="274"/>
      <c r="Q245" s="274"/>
      <c r="R245" s="274"/>
      <c r="S245" s="274"/>
      <c r="T245" s="27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6" t="s">
        <v>136</v>
      </c>
      <c r="AU245" s="276" t="s">
        <v>81</v>
      </c>
      <c r="AV245" s="15" t="s">
        <v>79</v>
      </c>
      <c r="AW245" s="15" t="s">
        <v>33</v>
      </c>
      <c r="AX245" s="15" t="s">
        <v>72</v>
      </c>
      <c r="AY245" s="276" t="s">
        <v>123</v>
      </c>
    </row>
    <row r="246" s="13" customFormat="1">
      <c r="A246" s="13"/>
      <c r="B246" s="234"/>
      <c r="C246" s="235"/>
      <c r="D246" s="227" t="s">
        <v>136</v>
      </c>
      <c r="E246" s="236" t="s">
        <v>19</v>
      </c>
      <c r="F246" s="237" t="s">
        <v>592</v>
      </c>
      <c r="G246" s="235"/>
      <c r="H246" s="238">
        <v>1.4079999999999999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136</v>
      </c>
      <c r="AU246" s="244" t="s">
        <v>81</v>
      </c>
      <c r="AV246" s="13" t="s">
        <v>81</v>
      </c>
      <c r="AW246" s="13" t="s">
        <v>33</v>
      </c>
      <c r="AX246" s="13" t="s">
        <v>72</v>
      </c>
      <c r="AY246" s="244" t="s">
        <v>123</v>
      </c>
    </row>
    <row r="247" s="13" customFormat="1">
      <c r="A247" s="13"/>
      <c r="B247" s="234"/>
      <c r="C247" s="235"/>
      <c r="D247" s="227" t="s">
        <v>136</v>
      </c>
      <c r="E247" s="236" t="s">
        <v>19</v>
      </c>
      <c r="F247" s="237" t="s">
        <v>593</v>
      </c>
      <c r="G247" s="235"/>
      <c r="H247" s="238">
        <v>77.659999999999997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136</v>
      </c>
      <c r="AU247" s="244" t="s">
        <v>81</v>
      </c>
      <c r="AV247" s="13" t="s">
        <v>81</v>
      </c>
      <c r="AW247" s="13" t="s">
        <v>33</v>
      </c>
      <c r="AX247" s="13" t="s">
        <v>72</v>
      </c>
      <c r="AY247" s="244" t="s">
        <v>123</v>
      </c>
    </row>
    <row r="248" s="13" customFormat="1">
      <c r="A248" s="13"/>
      <c r="B248" s="234"/>
      <c r="C248" s="235"/>
      <c r="D248" s="227" t="s">
        <v>136</v>
      </c>
      <c r="E248" s="236" t="s">
        <v>19</v>
      </c>
      <c r="F248" s="237" t="s">
        <v>594</v>
      </c>
      <c r="G248" s="235"/>
      <c r="H248" s="238">
        <v>70.930000000000007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136</v>
      </c>
      <c r="AU248" s="244" t="s">
        <v>81</v>
      </c>
      <c r="AV248" s="13" t="s">
        <v>81</v>
      </c>
      <c r="AW248" s="13" t="s">
        <v>33</v>
      </c>
      <c r="AX248" s="13" t="s">
        <v>72</v>
      </c>
      <c r="AY248" s="244" t="s">
        <v>123</v>
      </c>
    </row>
    <row r="249" s="15" customFormat="1">
      <c r="A249" s="15"/>
      <c r="B249" s="267"/>
      <c r="C249" s="268"/>
      <c r="D249" s="227" t="s">
        <v>136</v>
      </c>
      <c r="E249" s="269" t="s">
        <v>19</v>
      </c>
      <c r="F249" s="270" t="s">
        <v>384</v>
      </c>
      <c r="G249" s="268"/>
      <c r="H249" s="269" t="s">
        <v>19</v>
      </c>
      <c r="I249" s="271"/>
      <c r="J249" s="268"/>
      <c r="K249" s="268"/>
      <c r="L249" s="272"/>
      <c r="M249" s="273"/>
      <c r="N249" s="274"/>
      <c r="O249" s="274"/>
      <c r="P249" s="274"/>
      <c r="Q249" s="274"/>
      <c r="R249" s="274"/>
      <c r="S249" s="274"/>
      <c r="T249" s="27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6" t="s">
        <v>136</v>
      </c>
      <c r="AU249" s="276" t="s">
        <v>81</v>
      </c>
      <c r="AV249" s="15" t="s">
        <v>79</v>
      </c>
      <c r="AW249" s="15" t="s">
        <v>33</v>
      </c>
      <c r="AX249" s="15" t="s">
        <v>72</v>
      </c>
      <c r="AY249" s="276" t="s">
        <v>123</v>
      </c>
    </row>
    <row r="250" s="13" customFormat="1">
      <c r="A250" s="13"/>
      <c r="B250" s="234"/>
      <c r="C250" s="235"/>
      <c r="D250" s="227" t="s">
        <v>136</v>
      </c>
      <c r="E250" s="236" t="s">
        <v>19</v>
      </c>
      <c r="F250" s="237" t="s">
        <v>595</v>
      </c>
      <c r="G250" s="235"/>
      <c r="H250" s="238">
        <v>6.75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136</v>
      </c>
      <c r="AU250" s="244" t="s">
        <v>81</v>
      </c>
      <c r="AV250" s="13" t="s">
        <v>81</v>
      </c>
      <c r="AW250" s="13" t="s">
        <v>33</v>
      </c>
      <c r="AX250" s="13" t="s">
        <v>72</v>
      </c>
      <c r="AY250" s="244" t="s">
        <v>123</v>
      </c>
    </row>
    <row r="251" s="15" customFormat="1">
      <c r="A251" s="15"/>
      <c r="B251" s="267"/>
      <c r="C251" s="268"/>
      <c r="D251" s="227" t="s">
        <v>136</v>
      </c>
      <c r="E251" s="269" t="s">
        <v>19</v>
      </c>
      <c r="F251" s="270" t="s">
        <v>386</v>
      </c>
      <c r="G251" s="268"/>
      <c r="H251" s="269" t="s">
        <v>19</v>
      </c>
      <c r="I251" s="271"/>
      <c r="J251" s="268"/>
      <c r="K251" s="268"/>
      <c r="L251" s="272"/>
      <c r="M251" s="273"/>
      <c r="N251" s="274"/>
      <c r="O251" s="274"/>
      <c r="P251" s="274"/>
      <c r="Q251" s="274"/>
      <c r="R251" s="274"/>
      <c r="S251" s="274"/>
      <c r="T251" s="27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6" t="s">
        <v>136</v>
      </c>
      <c r="AU251" s="276" t="s">
        <v>81</v>
      </c>
      <c r="AV251" s="15" t="s">
        <v>79</v>
      </c>
      <c r="AW251" s="15" t="s">
        <v>33</v>
      </c>
      <c r="AX251" s="15" t="s">
        <v>72</v>
      </c>
      <c r="AY251" s="276" t="s">
        <v>123</v>
      </c>
    </row>
    <row r="252" s="13" customFormat="1">
      <c r="A252" s="13"/>
      <c r="B252" s="234"/>
      <c r="C252" s="235"/>
      <c r="D252" s="227" t="s">
        <v>136</v>
      </c>
      <c r="E252" s="236" t="s">
        <v>19</v>
      </c>
      <c r="F252" s="237" t="s">
        <v>596</v>
      </c>
      <c r="G252" s="235"/>
      <c r="H252" s="238">
        <v>120.02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136</v>
      </c>
      <c r="AU252" s="244" t="s">
        <v>81</v>
      </c>
      <c r="AV252" s="13" t="s">
        <v>81</v>
      </c>
      <c r="AW252" s="13" t="s">
        <v>33</v>
      </c>
      <c r="AX252" s="13" t="s">
        <v>72</v>
      </c>
      <c r="AY252" s="244" t="s">
        <v>123</v>
      </c>
    </row>
    <row r="253" s="13" customFormat="1">
      <c r="A253" s="13"/>
      <c r="B253" s="234"/>
      <c r="C253" s="235"/>
      <c r="D253" s="227" t="s">
        <v>136</v>
      </c>
      <c r="E253" s="236" t="s">
        <v>19</v>
      </c>
      <c r="F253" s="237" t="s">
        <v>597</v>
      </c>
      <c r="G253" s="235"/>
      <c r="H253" s="238">
        <v>3.8399999999999999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136</v>
      </c>
      <c r="AU253" s="244" t="s">
        <v>81</v>
      </c>
      <c r="AV253" s="13" t="s">
        <v>81</v>
      </c>
      <c r="AW253" s="13" t="s">
        <v>33</v>
      </c>
      <c r="AX253" s="13" t="s">
        <v>72</v>
      </c>
      <c r="AY253" s="244" t="s">
        <v>123</v>
      </c>
    </row>
    <row r="254" s="15" customFormat="1">
      <c r="A254" s="15"/>
      <c r="B254" s="267"/>
      <c r="C254" s="268"/>
      <c r="D254" s="227" t="s">
        <v>136</v>
      </c>
      <c r="E254" s="269" t="s">
        <v>19</v>
      </c>
      <c r="F254" s="270" t="s">
        <v>390</v>
      </c>
      <c r="G254" s="268"/>
      <c r="H254" s="269" t="s">
        <v>19</v>
      </c>
      <c r="I254" s="271"/>
      <c r="J254" s="268"/>
      <c r="K254" s="268"/>
      <c r="L254" s="272"/>
      <c r="M254" s="273"/>
      <c r="N254" s="274"/>
      <c r="O254" s="274"/>
      <c r="P254" s="274"/>
      <c r="Q254" s="274"/>
      <c r="R254" s="274"/>
      <c r="S254" s="274"/>
      <c r="T254" s="27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6" t="s">
        <v>136</v>
      </c>
      <c r="AU254" s="276" t="s">
        <v>81</v>
      </c>
      <c r="AV254" s="15" t="s">
        <v>79</v>
      </c>
      <c r="AW254" s="15" t="s">
        <v>33</v>
      </c>
      <c r="AX254" s="15" t="s">
        <v>72</v>
      </c>
      <c r="AY254" s="276" t="s">
        <v>123</v>
      </c>
    </row>
    <row r="255" s="13" customFormat="1">
      <c r="A255" s="13"/>
      <c r="B255" s="234"/>
      <c r="C255" s="235"/>
      <c r="D255" s="227" t="s">
        <v>136</v>
      </c>
      <c r="E255" s="236" t="s">
        <v>19</v>
      </c>
      <c r="F255" s="237" t="s">
        <v>598</v>
      </c>
      <c r="G255" s="235"/>
      <c r="H255" s="238">
        <v>42.359999999999999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136</v>
      </c>
      <c r="AU255" s="244" t="s">
        <v>81</v>
      </c>
      <c r="AV255" s="13" t="s">
        <v>81</v>
      </c>
      <c r="AW255" s="13" t="s">
        <v>33</v>
      </c>
      <c r="AX255" s="13" t="s">
        <v>72</v>
      </c>
      <c r="AY255" s="244" t="s">
        <v>123</v>
      </c>
    </row>
    <row r="256" s="14" customFormat="1">
      <c r="A256" s="14"/>
      <c r="B256" s="245"/>
      <c r="C256" s="246"/>
      <c r="D256" s="227" t="s">
        <v>136</v>
      </c>
      <c r="E256" s="247" t="s">
        <v>19</v>
      </c>
      <c r="F256" s="248" t="s">
        <v>145</v>
      </c>
      <c r="G256" s="246"/>
      <c r="H256" s="249">
        <v>322.96800000000002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136</v>
      </c>
      <c r="AU256" s="255" t="s">
        <v>81</v>
      </c>
      <c r="AV256" s="14" t="s">
        <v>130</v>
      </c>
      <c r="AW256" s="14" t="s">
        <v>33</v>
      </c>
      <c r="AX256" s="14" t="s">
        <v>79</v>
      </c>
      <c r="AY256" s="255" t="s">
        <v>123</v>
      </c>
    </row>
    <row r="257" s="2" customFormat="1" ht="16.5" customHeight="1">
      <c r="A257" s="40"/>
      <c r="B257" s="41"/>
      <c r="C257" s="214" t="s">
        <v>392</v>
      </c>
      <c r="D257" s="214" t="s">
        <v>125</v>
      </c>
      <c r="E257" s="215" t="s">
        <v>393</v>
      </c>
      <c r="F257" s="216" t="s">
        <v>394</v>
      </c>
      <c r="G257" s="217" t="s">
        <v>192</v>
      </c>
      <c r="H257" s="218">
        <v>7751.232</v>
      </c>
      <c r="I257" s="219"/>
      <c r="J257" s="220">
        <f>ROUND(I257*H257,2)</f>
        <v>0</v>
      </c>
      <c r="K257" s="216" t="s">
        <v>129</v>
      </c>
      <c r="L257" s="46"/>
      <c r="M257" s="221" t="s">
        <v>19</v>
      </c>
      <c r="N257" s="222" t="s">
        <v>43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130</v>
      </c>
      <c r="AT257" s="225" t="s">
        <v>125</v>
      </c>
      <c r="AU257" s="225" t="s">
        <v>81</v>
      </c>
      <c r="AY257" s="19" t="s">
        <v>123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130</v>
      </c>
      <c r="BM257" s="225" t="s">
        <v>599</v>
      </c>
    </row>
    <row r="258" s="2" customFormat="1">
      <c r="A258" s="40"/>
      <c r="B258" s="41"/>
      <c r="C258" s="42"/>
      <c r="D258" s="227" t="s">
        <v>132</v>
      </c>
      <c r="E258" s="42"/>
      <c r="F258" s="228" t="s">
        <v>396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132</v>
      </c>
      <c r="AU258" s="19" t="s">
        <v>81</v>
      </c>
    </row>
    <row r="259" s="2" customFormat="1">
      <c r="A259" s="40"/>
      <c r="B259" s="41"/>
      <c r="C259" s="42"/>
      <c r="D259" s="232" t="s">
        <v>134</v>
      </c>
      <c r="E259" s="42"/>
      <c r="F259" s="233" t="s">
        <v>397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134</v>
      </c>
      <c r="AU259" s="19" t="s">
        <v>81</v>
      </c>
    </row>
    <row r="260" s="13" customFormat="1">
      <c r="A260" s="13"/>
      <c r="B260" s="234"/>
      <c r="C260" s="235"/>
      <c r="D260" s="227" t="s">
        <v>136</v>
      </c>
      <c r="E260" s="236" t="s">
        <v>19</v>
      </c>
      <c r="F260" s="237" t="s">
        <v>600</v>
      </c>
      <c r="G260" s="235"/>
      <c r="H260" s="238">
        <v>7751.232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136</v>
      </c>
      <c r="AU260" s="244" t="s">
        <v>81</v>
      </c>
      <c r="AV260" s="13" t="s">
        <v>81</v>
      </c>
      <c r="AW260" s="13" t="s">
        <v>33</v>
      </c>
      <c r="AX260" s="13" t="s">
        <v>79</v>
      </c>
      <c r="AY260" s="244" t="s">
        <v>123</v>
      </c>
    </row>
    <row r="261" s="2" customFormat="1" ht="24.15" customHeight="1">
      <c r="A261" s="40"/>
      <c r="B261" s="41"/>
      <c r="C261" s="214" t="s">
        <v>399</v>
      </c>
      <c r="D261" s="214" t="s">
        <v>125</v>
      </c>
      <c r="E261" s="215" t="s">
        <v>400</v>
      </c>
      <c r="F261" s="216" t="s">
        <v>401</v>
      </c>
      <c r="G261" s="217" t="s">
        <v>192</v>
      </c>
      <c r="H261" s="218">
        <v>149.99799999999999</v>
      </c>
      <c r="I261" s="219"/>
      <c r="J261" s="220">
        <f>ROUND(I261*H261,2)</f>
        <v>0</v>
      </c>
      <c r="K261" s="216" t="s">
        <v>129</v>
      </c>
      <c r="L261" s="46"/>
      <c r="M261" s="221" t="s">
        <v>19</v>
      </c>
      <c r="N261" s="222" t="s">
        <v>43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130</v>
      </c>
      <c r="AT261" s="225" t="s">
        <v>125</v>
      </c>
      <c r="AU261" s="225" t="s">
        <v>81</v>
      </c>
      <c r="AY261" s="19" t="s">
        <v>123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130</v>
      </c>
      <c r="BM261" s="225" t="s">
        <v>601</v>
      </c>
    </row>
    <row r="262" s="2" customFormat="1">
      <c r="A262" s="40"/>
      <c r="B262" s="41"/>
      <c r="C262" s="42"/>
      <c r="D262" s="227" t="s">
        <v>132</v>
      </c>
      <c r="E262" s="42"/>
      <c r="F262" s="228" t="s">
        <v>403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132</v>
      </c>
      <c r="AU262" s="19" t="s">
        <v>81</v>
      </c>
    </row>
    <row r="263" s="2" customFormat="1">
      <c r="A263" s="40"/>
      <c r="B263" s="41"/>
      <c r="C263" s="42"/>
      <c r="D263" s="232" t="s">
        <v>134</v>
      </c>
      <c r="E263" s="42"/>
      <c r="F263" s="233" t="s">
        <v>404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134</v>
      </c>
      <c r="AU263" s="19" t="s">
        <v>81</v>
      </c>
    </row>
    <row r="264" s="13" customFormat="1">
      <c r="A264" s="13"/>
      <c r="B264" s="234"/>
      <c r="C264" s="235"/>
      <c r="D264" s="227" t="s">
        <v>136</v>
      </c>
      <c r="E264" s="236" t="s">
        <v>19</v>
      </c>
      <c r="F264" s="237" t="s">
        <v>602</v>
      </c>
      <c r="G264" s="235"/>
      <c r="H264" s="238">
        <v>149.99799999999999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136</v>
      </c>
      <c r="AU264" s="244" t="s">
        <v>81</v>
      </c>
      <c r="AV264" s="13" t="s">
        <v>81</v>
      </c>
      <c r="AW264" s="13" t="s">
        <v>33</v>
      </c>
      <c r="AX264" s="13" t="s">
        <v>79</v>
      </c>
      <c r="AY264" s="244" t="s">
        <v>123</v>
      </c>
    </row>
    <row r="265" s="2" customFormat="1" ht="24.15" customHeight="1">
      <c r="A265" s="40"/>
      <c r="B265" s="41"/>
      <c r="C265" s="214" t="s">
        <v>406</v>
      </c>
      <c r="D265" s="214" t="s">
        <v>125</v>
      </c>
      <c r="E265" s="215" t="s">
        <v>407</v>
      </c>
      <c r="F265" s="216" t="s">
        <v>408</v>
      </c>
      <c r="G265" s="217" t="s">
        <v>192</v>
      </c>
      <c r="H265" s="218">
        <v>6.75</v>
      </c>
      <c r="I265" s="219"/>
      <c r="J265" s="220">
        <f>ROUND(I265*H265,2)</f>
        <v>0</v>
      </c>
      <c r="K265" s="216" t="s">
        <v>129</v>
      </c>
      <c r="L265" s="46"/>
      <c r="M265" s="221" t="s">
        <v>19</v>
      </c>
      <c r="N265" s="222" t="s">
        <v>43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130</v>
      </c>
      <c r="AT265" s="225" t="s">
        <v>125</v>
      </c>
      <c r="AU265" s="225" t="s">
        <v>81</v>
      </c>
      <c r="AY265" s="19" t="s">
        <v>123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130</v>
      </c>
      <c r="BM265" s="225" t="s">
        <v>603</v>
      </c>
    </row>
    <row r="266" s="2" customFormat="1">
      <c r="A266" s="40"/>
      <c r="B266" s="41"/>
      <c r="C266" s="42"/>
      <c r="D266" s="227" t="s">
        <v>132</v>
      </c>
      <c r="E266" s="42"/>
      <c r="F266" s="228" t="s">
        <v>410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132</v>
      </c>
      <c r="AU266" s="19" t="s">
        <v>81</v>
      </c>
    </row>
    <row r="267" s="2" customFormat="1">
      <c r="A267" s="40"/>
      <c r="B267" s="41"/>
      <c r="C267" s="42"/>
      <c r="D267" s="232" t="s">
        <v>134</v>
      </c>
      <c r="E267" s="42"/>
      <c r="F267" s="233" t="s">
        <v>411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134</v>
      </c>
      <c r="AU267" s="19" t="s">
        <v>81</v>
      </c>
    </row>
    <row r="268" s="13" customFormat="1">
      <c r="A268" s="13"/>
      <c r="B268" s="234"/>
      <c r="C268" s="235"/>
      <c r="D268" s="227" t="s">
        <v>136</v>
      </c>
      <c r="E268" s="236" t="s">
        <v>19</v>
      </c>
      <c r="F268" s="237" t="s">
        <v>604</v>
      </c>
      <c r="G268" s="235"/>
      <c r="H268" s="238">
        <v>6.75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136</v>
      </c>
      <c r="AU268" s="244" t="s">
        <v>81</v>
      </c>
      <c r="AV268" s="13" t="s">
        <v>81</v>
      </c>
      <c r="AW268" s="13" t="s">
        <v>33</v>
      </c>
      <c r="AX268" s="13" t="s">
        <v>79</v>
      </c>
      <c r="AY268" s="244" t="s">
        <v>123</v>
      </c>
    </row>
    <row r="269" s="2" customFormat="1" ht="24.15" customHeight="1">
      <c r="A269" s="40"/>
      <c r="B269" s="41"/>
      <c r="C269" s="214" t="s">
        <v>413</v>
      </c>
      <c r="D269" s="214" t="s">
        <v>125</v>
      </c>
      <c r="E269" s="215" t="s">
        <v>414</v>
      </c>
      <c r="F269" s="216" t="s">
        <v>415</v>
      </c>
      <c r="G269" s="217" t="s">
        <v>192</v>
      </c>
      <c r="H269" s="218">
        <v>123.86</v>
      </c>
      <c r="I269" s="219"/>
      <c r="J269" s="220">
        <f>ROUND(I269*H269,2)</f>
        <v>0</v>
      </c>
      <c r="K269" s="216" t="s">
        <v>129</v>
      </c>
      <c r="L269" s="46"/>
      <c r="M269" s="221" t="s">
        <v>19</v>
      </c>
      <c r="N269" s="222" t="s">
        <v>43</v>
      </c>
      <c r="O269" s="86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130</v>
      </c>
      <c r="AT269" s="225" t="s">
        <v>125</v>
      </c>
      <c r="AU269" s="225" t="s">
        <v>81</v>
      </c>
      <c r="AY269" s="19" t="s">
        <v>123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79</v>
      </c>
      <c r="BK269" s="226">
        <f>ROUND(I269*H269,2)</f>
        <v>0</v>
      </c>
      <c r="BL269" s="19" t="s">
        <v>130</v>
      </c>
      <c r="BM269" s="225" t="s">
        <v>605</v>
      </c>
    </row>
    <row r="270" s="2" customFormat="1">
      <c r="A270" s="40"/>
      <c r="B270" s="41"/>
      <c r="C270" s="42"/>
      <c r="D270" s="227" t="s">
        <v>132</v>
      </c>
      <c r="E270" s="42"/>
      <c r="F270" s="228" t="s">
        <v>194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132</v>
      </c>
      <c r="AU270" s="19" t="s">
        <v>81</v>
      </c>
    </row>
    <row r="271" s="2" customFormat="1">
      <c r="A271" s="40"/>
      <c r="B271" s="41"/>
      <c r="C271" s="42"/>
      <c r="D271" s="232" t="s">
        <v>134</v>
      </c>
      <c r="E271" s="42"/>
      <c r="F271" s="233" t="s">
        <v>417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134</v>
      </c>
      <c r="AU271" s="19" t="s">
        <v>81</v>
      </c>
    </row>
    <row r="272" s="13" customFormat="1">
      <c r="A272" s="13"/>
      <c r="B272" s="234"/>
      <c r="C272" s="235"/>
      <c r="D272" s="227" t="s">
        <v>136</v>
      </c>
      <c r="E272" s="236" t="s">
        <v>19</v>
      </c>
      <c r="F272" s="237" t="s">
        <v>606</v>
      </c>
      <c r="G272" s="235"/>
      <c r="H272" s="238">
        <v>123.86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136</v>
      </c>
      <c r="AU272" s="244" t="s">
        <v>81</v>
      </c>
      <c r="AV272" s="13" t="s">
        <v>81</v>
      </c>
      <c r="AW272" s="13" t="s">
        <v>33</v>
      </c>
      <c r="AX272" s="13" t="s">
        <v>79</v>
      </c>
      <c r="AY272" s="244" t="s">
        <v>123</v>
      </c>
    </row>
    <row r="273" s="2" customFormat="1" ht="24.15" customHeight="1">
      <c r="A273" s="40"/>
      <c r="B273" s="41"/>
      <c r="C273" s="214" t="s">
        <v>419</v>
      </c>
      <c r="D273" s="214" t="s">
        <v>125</v>
      </c>
      <c r="E273" s="215" t="s">
        <v>420</v>
      </c>
      <c r="F273" s="216" t="s">
        <v>421</v>
      </c>
      <c r="G273" s="217" t="s">
        <v>192</v>
      </c>
      <c r="H273" s="218">
        <v>42.359999999999999</v>
      </c>
      <c r="I273" s="219"/>
      <c r="J273" s="220">
        <f>ROUND(I273*H273,2)</f>
        <v>0</v>
      </c>
      <c r="K273" s="216" t="s">
        <v>129</v>
      </c>
      <c r="L273" s="46"/>
      <c r="M273" s="221" t="s">
        <v>19</v>
      </c>
      <c r="N273" s="222" t="s">
        <v>43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130</v>
      </c>
      <c r="AT273" s="225" t="s">
        <v>125</v>
      </c>
      <c r="AU273" s="225" t="s">
        <v>81</v>
      </c>
      <c r="AY273" s="19" t="s">
        <v>123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130</v>
      </c>
      <c r="BM273" s="225" t="s">
        <v>607</v>
      </c>
    </row>
    <row r="274" s="2" customFormat="1">
      <c r="A274" s="40"/>
      <c r="B274" s="41"/>
      <c r="C274" s="42"/>
      <c r="D274" s="227" t="s">
        <v>132</v>
      </c>
      <c r="E274" s="42"/>
      <c r="F274" s="228" t="s">
        <v>423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132</v>
      </c>
      <c r="AU274" s="19" t="s">
        <v>81</v>
      </c>
    </row>
    <row r="275" s="2" customFormat="1">
      <c r="A275" s="40"/>
      <c r="B275" s="41"/>
      <c r="C275" s="42"/>
      <c r="D275" s="232" t="s">
        <v>134</v>
      </c>
      <c r="E275" s="42"/>
      <c r="F275" s="233" t="s">
        <v>424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134</v>
      </c>
      <c r="AU275" s="19" t="s">
        <v>81</v>
      </c>
    </row>
    <row r="276" s="13" customFormat="1">
      <c r="A276" s="13"/>
      <c r="B276" s="234"/>
      <c r="C276" s="235"/>
      <c r="D276" s="227" t="s">
        <v>136</v>
      </c>
      <c r="E276" s="236" t="s">
        <v>19</v>
      </c>
      <c r="F276" s="237" t="s">
        <v>608</v>
      </c>
      <c r="G276" s="235"/>
      <c r="H276" s="238">
        <v>42.359999999999999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136</v>
      </c>
      <c r="AU276" s="244" t="s">
        <v>81</v>
      </c>
      <c r="AV276" s="13" t="s">
        <v>81</v>
      </c>
      <c r="AW276" s="13" t="s">
        <v>33</v>
      </c>
      <c r="AX276" s="13" t="s">
        <v>79</v>
      </c>
      <c r="AY276" s="244" t="s">
        <v>123</v>
      </c>
    </row>
    <row r="277" s="12" customFormat="1" ht="22.8" customHeight="1">
      <c r="A277" s="12"/>
      <c r="B277" s="198"/>
      <c r="C277" s="199"/>
      <c r="D277" s="200" t="s">
        <v>71</v>
      </c>
      <c r="E277" s="212" t="s">
        <v>426</v>
      </c>
      <c r="F277" s="212" t="s">
        <v>427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SUM(P278:P280)</f>
        <v>0</v>
      </c>
      <c r="Q277" s="206"/>
      <c r="R277" s="207">
        <f>SUM(R278:R280)</f>
        <v>0</v>
      </c>
      <c r="S277" s="206"/>
      <c r="T277" s="208">
        <f>SUM(T278:T280)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79</v>
      </c>
      <c r="AT277" s="210" t="s">
        <v>71</v>
      </c>
      <c r="AU277" s="210" t="s">
        <v>79</v>
      </c>
      <c r="AY277" s="209" t="s">
        <v>123</v>
      </c>
      <c r="BK277" s="211">
        <f>SUM(BK278:BK280)</f>
        <v>0</v>
      </c>
    </row>
    <row r="278" s="2" customFormat="1" ht="16.5" customHeight="1">
      <c r="A278" s="40"/>
      <c r="B278" s="41"/>
      <c r="C278" s="214" t="s">
        <v>428</v>
      </c>
      <c r="D278" s="214" t="s">
        <v>125</v>
      </c>
      <c r="E278" s="215" t="s">
        <v>609</v>
      </c>
      <c r="F278" s="216" t="s">
        <v>610</v>
      </c>
      <c r="G278" s="217" t="s">
        <v>192</v>
      </c>
      <c r="H278" s="218">
        <v>217.875</v>
      </c>
      <c r="I278" s="219"/>
      <c r="J278" s="220">
        <f>ROUND(I278*H278,2)</f>
        <v>0</v>
      </c>
      <c r="K278" s="216" t="s">
        <v>129</v>
      </c>
      <c r="L278" s="46"/>
      <c r="M278" s="221" t="s">
        <v>19</v>
      </c>
      <c r="N278" s="222" t="s">
        <v>43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130</v>
      </c>
      <c r="AT278" s="225" t="s">
        <v>125</v>
      </c>
      <c r="AU278" s="225" t="s">
        <v>81</v>
      </c>
      <c r="AY278" s="19" t="s">
        <v>123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130</v>
      </c>
      <c r="BM278" s="225" t="s">
        <v>611</v>
      </c>
    </row>
    <row r="279" s="2" customFormat="1">
      <c r="A279" s="40"/>
      <c r="B279" s="41"/>
      <c r="C279" s="42"/>
      <c r="D279" s="227" t="s">
        <v>132</v>
      </c>
      <c r="E279" s="42"/>
      <c r="F279" s="228" t="s">
        <v>612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132</v>
      </c>
      <c r="AU279" s="19" t="s">
        <v>81</v>
      </c>
    </row>
    <row r="280" s="2" customFormat="1">
      <c r="A280" s="40"/>
      <c r="B280" s="41"/>
      <c r="C280" s="42"/>
      <c r="D280" s="232" t="s">
        <v>134</v>
      </c>
      <c r="E280" s="42"/>
      <c r="F280" s="233" t="s">
        <v>613</v>
      </c>
      <c r="G280" s="42"/>
      <c r="H280" s="42"/>
      <c r="I280" s="229"/>
      <c r="J280" s="42"/>
      <c r="K280" s="42"/>
      <c r="L280" s="46"/>
      <c r="M280" s="277"/>
      <c r="N280" s="278"/>
      <c r="O280" s="279"/>
      <c r="P280" s="279"/>
      <c r="Q280" s="279"/>
      <c r="R280" s="279"/>
      <c r="S280" s="279"/>
      <c r="T280" s="28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134</v>
      </c>
      <c r="AU280" s="19" t="s">
        <v>81</v>
      </c>
    </row>
    <row r="281" s="2" customFormat="1" ht="6.96" customHeight="1">
      <c r="A281" s="40"/>
      <c r="B281" s="61"/>
      <c r="C281" s="62"/>
      <c r="D281" s="62"/>
      <c r="E281" s="62"/>
      <c r="F281" s="62"/>
      <c r="G281" s="62"/>
      <c r="H281" s="62"/>
      <c r="I281" s="62"/>
      <c r="J281" s="62"/>
      <c r="K281" s="62"/>
      <c r="L281" s="46"/>
      <c r="M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</row>
  </sheetData>
  <sheetProtection sheet="1" autoFilter="0" formatColumns="0" formatRows="0" objects="1" scenarios="1" spinCount="100000" saltValue="GGxniZPL+DV0Ln7FoiqCSxtO7WohqM9yYTDQtSvUmgqii38ZFUgQxSZ8xGHUYQKpwElMoeuWT/cRz1cDLPIM4Q==" hashValue="ahCQXKtbITCTpWuJ1ZMGALakNXwfkJMAPXualPNKzJWtpvyiDOtomsmLQB7B7nxqtA1jiGTBp2r2yn23CprVYA==" algorithmName="SHA-512" password="CC35"/>
  <autoFilter ref="C91:K2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5_01/113106123"/>
    <hyperlink ref="F103" r:id="rId2" display="https://podminky.urs.cz/item/CS_URS_2025_01/113107222"/>
    <hyperlink ref="F107" r:id="rId3" display="https://podminky.urs.cz/item/CS_URS_2025_01/113107230"/>
    <hyperlink ref="F111" r:id="rId4" display="https://podminky.urs.cz/item/CS_URS_2025_01/113107241"/>
    <hyperlink ref="F115" r:id="rId5" display="https://podminky.urs.cz/item/CS_URS_2025_01/113107323"/>
    <hyperlink ref="F119" r:id="rId6" display="https://podminky.urs.cz/item/CS_URS_2025_01/113107337"/>
    <hyperlink ref="F123" r:id="rId7" display="https://podminky.urs.cz/item/CS_URS_2025_01/113202111"/>
    <hyperlink ref="F127" r:id="rId8" display="https://podminky.urs.cz/item/CS_URS_2025_01/122251501"/>
    <hyperlink ref="F131" r:id="rId9" display="https://podminky.urs.cz/item/CS_URS_2025_01/162751117"/>
    <hyperlink ref="F135" r:id="rId10" display="https://podminky.urs.cz/item/CS_URS_2025_01/162751119"/>
    <hyperlink ref="F139" r:id="rId11" display="https://podminky.urs.cz/item/CS_URS_2025_01/171201231"/>
    <hyperlink ref="F143" r:id="rId12" display="https://podminky.urs.cz/item/CS_URS_2025_01/171251201"/>
    <hyperlink ref="F147" r:id="rId13" display="https://podminky.urs.cz/item/CS_URS_2025_01/174151101"/>
    <hyperlink ref="F154" r:id="rId14" display="https://podminky.urs.cz/item/CS_URS_2025_01/181351003"/>
    <hyperlink ref="F161" r:id="rId15" display="https://podminky.urs.cz/item/CS_URS_2025_01/181411131"/>
    <hyperlink ref="F168" r:id="rId16" display="https://podminky.urs.cz/item/CS_URS_2025_01/181951112"/>
    <hyperlink ref="F172" r:id="rId17" display="https://podminky.urs.cz/item/CS_URS_2025_01/564821011"/>
    <hyperlink ref="F176" r:id="rId18" display="https://podminky.urs.cz/item/CS_URS_2025_01/564861111"/>
    <hyperlink ref="F180" r:id="rId19" display="https://podminky.urs.cz/item/CS_URS_2025_01/596211110"/>
    <hyperlink ref="F184" r:id="rId20" display="https://podminky.urs.cz/item/CS_URS_2025_01/596211213"/>
    <hyperlink ref="F196" r:id="rId21" display="https://podminky.urs.cz/item/CS_URS_2025_01/596991112"/>
    <hyperlink ref="F203" r:id="rId22" display="https://podminky.urs.cz/item/CS_URS_2025_01/916131213"/>
    <hyperlink ref="F218" r:id="rId23" display="https://podminky.urs.cz/item/CS_URS_2025_01/916231213"/>
    <hyperlink ref="F225" r:id="rId24" display="https://podminky.urs.cz/item/CS_URS_2025_01/916991121"/>
    <hyperlink ref="F231" r:id="rId25" display="https://podminky.urs.cz/item/CS_URS_2025_01/919735122"/>
    <hyperlink ref="F235" r:id="rId26" display="https://podminky.urs.cz/item/CS_URS_2025_01/919735126"/>
    <hyperlink ref="F239" r:id="rId27" display="https://podminky.urs.cz/item/CS_URS_2025_01/979054451"/>
    <hyperlink ref="F244" r:id="rId28" display="https://podminky.urs.cz/item/CS_URS_2025_01/997211511"/>
    <hyperlink ref="F259" r:id="rId29" display="https://podminky.urs.cz/item/CS_URS_2025_01/997211519"/>
    <hyperlink ref="F263" r:id="rId30" display="https://podminky.urs.cz/item/CS_URS_2025_01/997221861"/>
    <hyperlink ref="F267" r:id="rId31" display="https://podminky.urs.cz/item/CS_URS_2025_01/997221862"/>
    <hyperlink ref="F271" r:id="rId32" display="https://podminky.urs.cz/item/CS_URS_2025_01/997221873"/>
    <hyperlink ref="F275" r:id="rId33" display="https://podminky.urs.cz/item/CS_URS_2025_01/997221875"/>
    <hyperlink ref="F280" r:id="rId34" display="https://podminky.urs.cz/item/CS_URS_2025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93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Břeclav - Poštorná, ul. Okružní - oprava krytu komunikací a chodníků</v>
      </c>
      <c r="F7" s="144"/>
      <c r="G7" s="144"/>
      <c r="H7" s="144"/>
      <c r="L7" s="22"/>
    </row>
    <row r="8" s="1" customFormat="1" ht="12" customHeight="1">
      <c r="B8" s="22"/>
      <c r="D8" s="144" t="s">
        <v>94</v>
      </c>
      <c r="L8" s="22"/>
    </row>
    <row r="9" s="2" customFormat="1" ht="16.5" customHeight="1">
      <c r="A9" s="40"/>
      <c r="B9" s="46"/>
      <c r="C9" s="40"/>
      <c r="D9" s="40"/>
      <c r="E9" s="145" t="s">
        <v>614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614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4. 7. 2025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ROUND((SUM(BE89:BE109)),  2)</f>
        <v>0</v>
      </c>
      <c r="G35" s="40"/>
      <c r="H35" s="40"/>
      <c r="I35" s="159">
        <v>0.20999999999999999</v>
      </c>
      <c r="J35" s="158">
        <f>ROUND(((SUM(BE89:BE109))*I35),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ROUND((SUM(BF89:BF109)),  2)</f>
        <v>0</v>
      </c>
      <c r="G36" s="40"/>
      <c r="H36" s="40"/>
      <c r="I36" s="159">
        <v>0.12</v>
      </c>
      <c r="J36" s="158">
        <f>ROUND(((SUM(BF89:BF109))*I36),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ROUND((SUM(BG89:BG109)),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ROUND((SUM(BH89:BH109)),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ROUND((SUM(BI89:BI109)),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Břeclav - Poštorná, ul. Okružní - oprava krytu komunikací a chodníků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614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 - Vedlejší rozpočtové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34" t="s">
        <v>23</v>
      </c>
      <c r="J56" s="74" t="str">
        <f>IF(J14="","",J14)</f>
        <v>4. 7. 2025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34" t="s">
        <v>31</v>
      </c>
      <c r="J58" s="38" t="str">
        <f>E23</f>
        <v>ViaDesigne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98</v>
      </c>
      <c r="D61" s="173"/>
      <c r="E61" s="173"/>
      <c r="F61" s="173"/>
      <c r="G61" s="173"/>
      <c r="H61" s="173"/>
      <c r="I61" s="173"/>
      <c r="J61" s="174" t="s">
        <v>99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100</v>
      </c>
    </row>
    <row r="64" s="9" customFormat="1" ht="24.96" customHeight="1">
      <c r="A64" s="9"/>
      <c r="B64" s="176"/>
      <c r="C64" s="177"/>
      <c r="D64" s="178" t="s">
        <v>614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615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616</v>
      </c>
      <c r="E66" s="184"/>
      <c r="F66" s="184"/>
      <c r="G66" s="184"/>
      <c r="H66" s="184"/>
      <c r="I66" s="184"/>
      <c r="J66" s="185">
        <f>J100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617</v>
      </c>
      <c r="E67" s="184"/>
      <c r="F67" s="184"/>
      <c r="G67" s="184"/>
      <c r="H67" s="184"/>
      <c r="I67" s="184"/>
      <c r="J67" s="185">
        <f>J107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Břeclav - Poštorná, ul. Okružní - oprava krytu komunikací a chodníků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94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614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VRN - Vedlejší rozpočtové náklady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Břeclav</v>
      </c>
      <c r="G83" s="42"/>
      <c r="H83" s="42"/>
      <c r="I83" s="34" t="s">
        <v>23</v>
      </c>
      <c r="J83" s="74" t="str">
        <f>IF(J14="","",J14)</f>
        <v>4. 7. 2025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město Břeclav</v>
      </c>
      <c r="G85" s="42"/>
      <c r="H85" s="42"/>
      <c r="I85" s="34" t="s">
        <v>31</v>
      </c>
      <c r="J85" s="38" t="str">
        <f>E23</f>
        <v>ViaDesigne s.r.o.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109</v>
      </c>
      <c r="D88" s="190" t="s">
        <v>57</v>
      </c>
      <c r="E88" s="190" t="s">
        <v>53</v>
      </c>
      <c r="F88" s="190" t="s">
        <v>54</v>
      </c>
      <c r="G88" s="190" t="s">
        <v>110</v>
      </c>
      <c r="H88" s="190" t="s">
        <v>111</v>
      </c>
      <c r="I88" s="190" t="s">
        <v>112</v>
      </c>
      <c r="J88" s="190" t="s">
        <v>99</v>
      </c>
      <c r="K88" s="191" t="s">
        <v>113</v>
      </c>
      <c r="L88" s="192"/>
      <c r="M88" s="94" t="s">
        <v>19</v>
      </c>
      <c r="N88" s="95" t="s">
        <v>42</v>
      </c>
      <c r="O88" s="95" t="s">
        <v>114</v>
      </c>
      <c r="P88" s="95" t="s">
        <v>115</v>
      </c>
      <c r="Q88" s="95" t="s">
        <v>116</v>
      </c>
      <c r="R88" s="95" t="s">
        <v>117</v>
      </c>
      <c r="S88" s="95" t="s">
        <v>118</v>
      </c>
      <c r="T88" s="96" t="s">
        <v>119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120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0</v>
      </c>
      <c r="S89" s="98"/>
      <c r="T89" s="196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100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89</v>
      </c>
      <c r="F90" s="201" t="s">
        <v>90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P91+P100+P107</f>
        <v>0</v>
      </c>
      <c r="Q90" s="206"/>
      <c r="R90" s="207">
        <f>R91+R100+R107</f>
        <v>0</v>
      </c>
      <c r="S90" s="206"/>
      <c r="T90" s="208">
        <f>T91+T100+T107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159</v>
      </c>
      <c r="AT90" s="210" t="s">
        <v>71</v>
      </c>
      <c r="AU90" s="210" t="s">
        <v>72</v>
      </c>
      <c r="AY90" s="209" t="s">
        <v>123</v>
      </c>
      <c r="BK90" s="211">
        <f>BK91+BK100+BK107</f>
        <v>0</v>
      </c>
    </row>
    <row r="91" s="12" customFormat="1" ht="22.8" customHeight="1">
      <c r="A91" s="12"/>
      <c r="B91" s="198"/>
      <c r="C91" s="199"/>
      <c r="D91" s="200" t="s">
        <v>71</v>
      </c>
      <c r="E91" s="212" t="s">
        <v>618</v>
      </c>
      <c r="F91" s="212" t="s">
        <v>619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SUM(P92:P99)</f>
        <v>0</v>
      </c>
      <c r="Q91" s="206"/>
      <c r="R91" s="207">
        <f>SUM(R92:R99)</f>
        <v>0</v>
      </c>
      <c r="S91" s="206"/>
      <c r="T91" s="208">
        <f>SUM(T92:T99)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159</v>
      </c>
      <c r="AT91" s="210" t="s">
        <v>71</v>
      </c>
      <c r="AU91" s="210" t="s">
        <v>79</v>
      </c>
      <c r="AY91" s="209" t="s">
        <v>123</v>
      </c>
      <c r="BK91" s="211">
        <f>SUM(BK92:BK99)</f>
        <v>0</v>
      </c>
    </row>
    <row r="92" s="2" customFormat="1" ht="16.5" customHeight="1">
      <c r="A92" s="40"/>
      <c r="B92" s="41"/>
      <c r="C92" s="214" t="s">
        <v>79</v>
      </c>
      <c r="D92" s="214" t="s">
        <v>125</v>
      </c>
      <c r="E92" s="215" t="s">
        <v>620</v>
      </c>
      <c r="F92" s="216" t="s">
        <v>621</v>
      </c>
      <c r="G92" s="217" t="s">
        <v>622</v>
      </c>
      <c r="H92" s="218">
        <v>1</v>
      </c>
      <c r="I92" s="219"/>
      <c r="J92" s="220">
        <f>ROUND(I92*H92,2)</f>
        <v>0</v>
      </c>
      <c r="K92" s="216" t="s">
        <v>19</v>
      </c>
      <c r="L92" s="46"/>
      <c r="M92" s="221" t="s">
        <v>19</v>
      </c>
      <c r="N92" s="222" t="s">
        <v>43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623</v>
      </c>
      <c r="AT92" s="225" t="s">
        <v>125</v>
      </c>
      <c r="AU92" s="225" t="s">
        <v>81</v>
      </c>
      <c r="AY92" s="19" t="s">
        <v>123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623</v>
      </c>
      <c r="BM92" s="225" t="s">
        <v>624</v>
      </c>
    </row>
    <row r="93" s="2" customFormat="1">
      <c r="A93" s="40"/>
      <c r="B93" s="41"/>
      <c r="C93" s="42"/>
      <c r="D93" s="227" t="s">
        <v>132</v>
      </c>
      <c r="E93" s="42"/>
      <c r="F93" s="228" t="s">
        <v>621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132</v>
      </c>
      <c r="AU93" s="19" t="s">
        <v>81</v>
      </c>
    </row>
    <row r="94" s="2" customFormat="1" ht="16.5" customHeight="1">
      <c r="A94" s="40"/>
      <c r="B94" s="41"/>
      <c r="C94" s="214" t="s">
        <v>81</v>
      </c>
      <c r="D94" s="214" t="s">
        <v>125</v>
      </c>
      <c r="E94" s="215" t="s">
        <v>625</v>
      </c>
      <c r="F94" s="216" t="s">
        <v>626</v>
      </c>
      <c r="G94" s="217" t="s">
        <v>622</v>
      </c>
      <c r="H94" s="218">
        <v>1</v>
      </c>
      <c r="I94" s="219"/>
      <c r="J94" s="220">
        <f>ROUND(I94*H94,2)</f>
        <v>0</v>
      </c>
      <c r="K94" s="216" t="s">
        <v>19</v>
      </c>
      <c r="L94" s="46"/>
      <c r="M94" s="221" t="s">
        <v>19</v>
      </c>
      <c r="N94" s="222" t="s">
        <v>43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623</v>
      </c>
      <c r="AT94" s="225" t="s">
        <v>125</v>
      </c>
      <c r="AU94" s="225" t="s">
        <v>81</v>
      </c>
      <c r="AY94" s="19" t="s">
        <v>123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623</v>
      </c>
      <c r="BM94" s="225" t="s">
        <v>627</v>
      </c>
    </row>
    <row r="95" s="2" customFormat="1">
      <c r="A95" s="40"/>
      <c r="B95" s="41"/>
      <c r="C95" s="42"/>
      <c r="D95" s="227" t="s">
        <v>132</v>
      </c>
      <c r="E95" s="42"/>
      <c r="F95" s="228" t="s">
        <v>626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132</v>
      </c>
      <c r="AU95" s="19" t="s">
        <v>81</v>
      </c>
    </row>
    <row r="96" s="2" customFormat="1" ht="16.5" customHeight="1">
      <c r="A96" s="40"/>
      <c r="B96" s="41"/>
      <c r="C96" s="214" t="s">
        <v>146</v>
      </c>
      <c r="D96" s="214" t="s">
        <v>125</v>
      </c>
      <c r="E96" s="215" t="s">
        <v>628</v>
      </c>
      <c r="F96" s="216" t="s">
        <v>629</v>
      </c>
      <c r="G96" s="217" t="s">
        <v>622</v>
      </c>
      <c r="H96" s="218">
        <v>1</v>
      </c>
      <c r="I96" s="219"/>
      <c r="J96" s="220">
        <f>ROUND(I96*H96,2)</f>
        <v>0</v>
      </c>
      <c r="K96" s="216" t="s">
        <v>19</v>
      </c>
      <c r="L96" s="46"/>
      <c r="M96" s="221" t="s">
        <v>19</v>
      </c>
      <c r="N96" s="222" t="s">
        <v>43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623</v>
      </c>
      <c r="AT96" s="225" t="s">
        <v>125</v>
      </c>
      <c r="AU96" s="225" t="s">
        <v>81</v>
      </c>
      <c r="AY96" s="19" t="s">
        <v>123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623</v>
      </c>
      <c r="BM96" s="225" t="s">
        <v>630</v>
      </c>
    </row>
    <row r="97" s="2" customFormat="1">
      <c r="A97" s="40"/>
      <c r="B97" s="41"/>
      <c r="C97" s="42"/>
      <c r="D97" s="227" t="s">
        <v>132</v>
      </c>
      <c r="E97" s="42"/>
      <c r="F97" s="228" t="s">
        <v>629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132</v>
      </c>
      <c r="AU97" s="19" t="s">
        <v>81</v>
      </c>
    </row>
    <row r="98" s="2" customFormat="1" ht="16.5" customHeight="1">
      <c r="A98" s="40"/>
      <c r="B98" s="41"/>
      <c r="C98" s="214" t="s">
        <v>130</v>
      </c>
      <c r="D98" s="214" t="s">
        <v>125</v>
      </c>
      <c r="E98" s="215" t="s">
        <v>631</v>
      </c>
      <c r="F98" s="216" t="s">
        <v>632</v>
      </c>
      <c r="G98" s="217" t="s">
        <v>622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623</v>
      </c>
      <c r="AT98" s="225" t="s">
        <v>125</v>
      </c>
      <c r="AU98" s="225" t="s">
        <v>81</v>
      </c>
      <c r="AY98" s="19" t="s">
        <v>123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623</v>
      </c>
      <c r="BM98" s="225" t="s">
        <v>633</v>
      </c>
    </row>
    <row r="99" s="2" customFormat="1">
      <c r="A99" s="40"/>
      <c r="B99" s="41"/>
      <c r="C99" s="42"/>
      <c r="D99" s="227" t="s">
        <v>132</v>
      </c>
      <c r="E99" s="42"/>
      <c r="F99" s="228" t="s">
        <v>632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132</v>
      </c>
      <c r="AU99" s="19" t="s">
        <v>81</v>
      </c>
    </row>
    <row r="100" s="12" customFormat="1" ht="22.8" customHeight="1">
      <c r="A100" s="12"/>
      <c r="B100" s="198"/>
      <c r="C100" s="199"/>
      <c r="D100" s="200" t="s">
        <v>71</v>
      </c>
      <c r="E100" s="212" t="s">
        <v>634</v>
      </c>
      <c r="F100" s="212" t="s">
        <v>635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SUM(P101:P106)</f>
        <v>0</v>
      </c>
      <c r="Q100" s="206"/>
      <c r="R100" s="207">
        <f>SUM(R101:R106)</f>
        <v>0</v>
      </c>
      <c r="S100" s="206"/>
      <c r="T100" s="208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159</v>
      </c>
      <c r="AT100" s="210" t="s">
        <v>71</v>
      </c>
      <c r="AU100" s="210" t="s">
        <v>79</v>
      </c>
      <c r="AY100" s="209" t="s">
        <v>123</v>
      </c>
      <c r="BK100" s="211">
        <f>SUM(BK101:BK106)</f>
        <v>0</v>
      </c>
    </row>
    <row r="101" s="2" customFormat="1" ht="16.5" customHeight="1">
      <c r="A101" s="40"/>
      <c r="B101" s="41"/>
      <c r="C101" s="214" t="s">
        <v>159</v>
      </c>
      <c r="D101" s="214" t="s">
        <v>125</v>
      </c>
      <c r="E101" s="215" t="s">
        <v>636</v>
      </c>
      <c r="F101" s="216" t="s">
        <v>637</v>
      </c>
      <c r="G101" s="217" t="s">
        <v>622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623</v>
      </c>
      <c r="AT101" s="225" t="s">
        <v>125</v>
      </c>
      <c r="AU101" s="225" t="s">
        <v>81</v>
      </c>
      <c r="AY101" s="19" t="s">
        <v>123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623</v>
      </c>
      <c r="BM101" s="225" t="s">
        <v>638</v>
      </c>
    </row>
    <row r="102" s="2" customFormat="1">
      <c r="A102" s="40"/>
      <c r="B102" s="41"/>
      <c r="C102" s="42"/>
      <c r="D102" s="227" t="s">
        <v>132</v>
      </c>
      <c r="E102" s="42"/>
      <c r="F102" s="228" t="s">
        <v>637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132</v>
      </c>
      <c r="AU102" s="19" t="s">
        <v>81</v>
      </c>
    </row>
    <row r="103" s="2" customFormat="1" ht="16.5" customHeight="1">
      <c r="A103" s="40"/>
      <c r="B103" s="41"/>
      <c r="C103" s="214" t="s">
        <v>167</v>
      </c>
      <c r="D103" s="214" t="s">
        <v>125</v>
      </c>
      <c r="E103" s="215" t="s">
        <v>639</v>
      </c>
      <c r="F103" s="216" t="s">
        <v>640</v>
      </c>
      <c r="G103" s="217" t="s">
        <v>622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623</v>
      </c>
      <c r="AT103" s="225" t="s">
        <v>125</v>
      </c>
      <c r="AU103" s="225" t="s">
        <v>81</v>
      </c>
      <c r="AY103" s="19" t="s">
        <v>123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623</v>
      </c>
      <c r="BM103" s="225" t="s">
        <v>641</v>
      </c>
    </row>
    <row r="104" s="2" customFormat="1">
      <c r="A104" s="40"/>
      <c r="B104" s="41"/>
      <c r="C104" s="42"/>
      <c r="D104" s="227" t="s">
        <v>132</v>
      </c>
      <c r="E104" s="42"/>
      <c r="F104" s="228" t="s">
        <v>640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132</v>
      </c>
      <c r="AU104" s="19" t="s">
        <v>81</v>
      </c>
    </row>
    <row r="105" s="2" customFormat="1" ht="16.5" customHeight="1">
      <c r="A105" s="40"/>
      <c r="B105" s="41"/>
      <c r="C105" s="214" t="s">
        <v>175</v>
      </c>
      <c r="D105" s="214" t="s">
        <v>125</v>
      </c>
      <c r="E105" s="215" t="s">
        <v>642</v>
      </c>
      <c r="F105" s="216" t="s">
        <v>643</v>
      </c>
      <c r="G105" s="217" t="s">
        <v>622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623</v>
      </c>
      <c r="AT105" s="225" t="s">
        <v>125</v>
      </c>
      <c r="AU105" s="225" t="s">
        <v>81</v>
      </c>
      <c r="AY105" s="19" t="s">
        <v>123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623</v>
      </c>
      <c r="BM105" s="225" t="s">
        <v>644</v>
      </c>
    </row>
    <row r="106" s="2" customFormat="1">
      <c r="A106" s="40"/>
      <c r="B106" s="41"/>
      <c r="C106" s="42"/>
      <c r="D106" s="227" t="s">
        <v>132</v>
      </c>
      <c r="E106" s="42"/>
      <c r="F106" s="228" t="s">
        <v>643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81</v>
      </c>
    </row>
    <row r="107" s="12" customFormat="1" ht="22.8" customHeight="1">
      <c r="A107" s="12"/>
      <c r="B107" s="198"/>
      <c r="C107" s="199"/>
      <c r="D107" s="200" t="s">
        <v>71</v>
      </c>
      <c r="E107" s="212" t="s">
        <v>645</v>
      </c>
      <c r="F107" s="212" t="s">
        <v>646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SUM(P108:P109)</f>
        <v>0</v>
      </c>
      <c r="Q107" s="206"/>
      <c r="R107" s="207">
        <f>SUM(R108:R109)</f>
        <v>0</v>
      </c>
      <c r="S107" s="206"/>
      <c r="T107" s="208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159</v>
      </c>
      <c r="AT107" s="210" t="s">
        <v>71</v>
      </c>
      <c r="AU107" s="210" t="s">
        <v>79</v>
      </c>
      <c r="AY107" s="209" t="s">
        <v>123</v>
      </c>
      <c r="BK107" s="211">
        <f>SUM(BK108:BK109)</f>
        <v>0</v>
      </c>
    </row>
    <row r="108" s="2" customFormat="1" ht="16.5" customHeight="1">
      <c r="A108" s="40"/>
      <c r="B108" s="41"/>
      <c r="C108" s="214" t="s">
        <v>182</v>
      </c>
      <c r="D108" s="214" t="s">
        <v>125</v>
      </c>
      <c r="E108" s="215" t="s">
        <v>647</v>
      </c>
      <c r="F108" s="216" t="s">
        <v>648</v>
      </c>
      <c r="G108" s="217" t="s">
        <v>622</v>
      </c>
      <c r="H108" s="218">
        <v>1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43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623</v>
      </c>
      <c r="AT108" s="225" t="s">
        <v>125</v>
      </c>
      <c r="AU108" s="225" t="s">
        <v>81</v>
      </c>
      <c r="AY108" s="19" t="s">
        <v>123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623</v>
      </c>
      <c r="BM108" s="225" t="s">
        <v>649</v>
      </c>
    </row>
    <row r="109" s="2" customFormat="1">
      <c r="A109" s="40"/>
      <c r="B109" s="41"/>
      <c r="C109" s="42"/>
      <c r="D109" s="227" t="s">
        <v>132</v>
      </c>
      <c r="E109" s="42"/>
      <c r="F109" s="228" t="s">
        <v>648</v>
      </c>
      <c r="G109" s="42"/>
      <c r="H109" s="42"/>
      <c r="I109" s="229"/>
      <c r="J109" s="42"/>
      <c r="K109" s="42"/>
      <c r="L109" s="46"/>
      <c r="M109" s="277"/>
      <c r="N109" s="278"/>
      <c r="O109" s="279"/>
      <c r="P109" s="279"/>
      <c r="Q109" s="279"/>
      <c r="R109" s="279"/>
      <c r="S109" s="279"/>
      <c r="T109" s="28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132</v>
      </c>
      <c r="AU109" s="19" t="s">
        <v>81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OzFaxBjl4KPFWz9JTupO78X0TndZzEzAtWrs30A5VikVg8NT7RRCzrETdGOIfCTaclRbE92bbXz9LI/sfBTpdg==" hashValue="cndaZbhC6HKb9urEMqAiFOWD+ARA0877w8h3flUvb+CECUEHyVB/EECYbGmd2sKp8350c1CZf1DYNEsXTJdc+A==" algorithmName="SHA-512" password="CC35"/>
  <autoFilter ref="C88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650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651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652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653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654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655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656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657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658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659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660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661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662</v>
      </c>
      <c r="F19" s="292" t="s">
        <v>663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664</v>
      </c>
      <c r="F20" s="292" t="s">
        <v>665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666</v>
      </c>
      <c r="F21" s="292" t="s">
        <v>667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668</v>
      </c>
      <c r="F22" s="292" t="s">
        <v>669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83</v>
      </c>
      <c r="F23" s="292" t="s">
        <v>670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671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672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673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674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675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676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677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678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679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109</v>
      </c>
      <c r="F36" s="292"/>
      <c r="G36" s="292" t="s">
        <v>680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681</v>
      </c>
      <c r="F37" s="292"/>
      <c r="G37" s="292" t="s">
        <v>682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683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684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110</v>
      </c>
      <c r="F40" s="292"/>
      <c r="G40" s="292" t="s">
        <v>685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111</v>
      </c>
      <c r="F41" s="292"/>
      <c r="G41" s="292" t="s">
        <v>686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687</v>
      </c>
      <c r="F42" s="292"/>
      <c r="G42" s="292" t="s">
        <v>688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689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690</v>
      </c>
      <c r="F44" s="292"/>
      <c r="G44" s="292" t="s">
        <v>691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113</v>
      </c>
      <c r="F45" s="292"/>
      <c r="G45" s="292" t="s">
        <v>692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693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694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695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696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697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698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699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700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701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702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703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704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705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706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707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708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709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710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711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712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713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714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715</v>
      </c>
      <c r="D76" s="310"/>
      <c r="E76" s="310"/>
      <c r="F76" s="310" t="s">
        <v>716</v>
      </c>
      <c r="G76" s="311"/>
      <c r="H76" s="310" t="s">
        <v>54</v>
      </c>
      <c r="I76" s="310" t="s">
        <v>57</v>
      </c>
      <c r="J76" s="310" t="s">
        <v>717</v>
      </c>
      <c r="K76" s="309"/>
    </row>
    <row r="77" s="1" customFormat="1" ht="17.25" customHeight="1">
      <c r="B77" s="307"/>
      <c r="C77" s="312" t="s">
        <v>718</v>
      </c>
      <c r="D77" s="312"/>
      <c r="E77" s="312"/>
      <c r="F77" s="313" t="s">
        <v>719</v>
      </c>
      <c r="G77" s="314"/>
      <c r="H77" s="312"/>
      <c r="I77" s="312"/>
      <c r="J77" s="312" t="s">
        <v>720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721</v>
      </c>
      <c r="G79" s="319"/>
      <c r="H79" s="295" t="s">
        <v>722</v>
      </c>
      <c r="I79" s="295" t="s">
        <v>723</v>
      </c>
      <c r="J79" s="295">
        <v>20</v>
      </c>
      <c r="K79" s="309"/>
    </row>
    <row r="80" s="1" customFormat="1" ht="15" customHeight="1">
      <c r="B80" s="307"/>
      <c r="C80" s="295" t="s">
        <v>724</v>
      </c>
      <c r="D80" s="295"/>
      <c r="E80" s="295"/>
      <c r="F80" s="318" t="s">
        <v>721</v>
      </c>
      <c r="G80" s="319"/>
      <c r="H80" s="295" t="s">
        <v>725</v>
      </c>
      <c r="I80" s="295" t="s">
        <v>723</v>
      </c>
      <c r="J80" s="295">
        <v>120</v>
      </c>
      <c r="K80" s="309"/>
    </row>
    <row r="81" s="1" customFormat="1" ht="15" customHeight="1">
      <c r="B81" s="320"/>
      <c r="C81" s="295" t="s">
        <v>726</v>
      </c>
      <c r="D81" s="295"/>
      <c r="E81" s="295"/>
      <c r="F81" s="318" t="s">
        <v>727</v>
      </c>
      <c r="G81" s="319"/>
      <c r="H81" s="295" t="s">
        <v>728</v>
      </c>
      <c r="I81" s="295" t="s">
        <v>723</v>
      </c>
      <c r="J81" s="295">
        <v>50</v>
      </c>
      <c r="K81" s="309"/>
    </row>
    <row r="82" s="1" customFormat="1" ht="15" customHeight="1">
      <c r="B82" s="320"/>
      <c r="C82" s="295" t="s">
        <v>729</v>
      </c>
      <c r="D82" s="295"/>
      <c r="E82" s="295"/>
      <c r="F82" s="318" t="s">
        <v>721</v>
      </c>
      <c r="G82" s="319"/>
      <c r="H82" s="295" t="s">
        <v>730</v>
      </c>
      <c r="I82" s="295" t="s">
        <v>731</v>
      </c>
      <c r="J82" s="295"/>
      <c r="K82" s="309"/>
    </row>
    <row r="83" s="1" customFormat="1" ht="15" customHeight="1">
      <c r="B83" s="320"/>
      <c r="C83" s="321" t="s">
        <v>732</v>
      </c>
      <c r="D83" s="321"/>
      <c r="E83" s="321"/>
      <c r="F83" s="322" t="s">
        <v>727</v>
      </c>
      <c r="G83" s="321"/>
      <c r="H83" s="321" t="s">
        <v>733</v>
      </c>
      <c r="I83" s="321" t="s">
        <v>723</v>
      </c>
      <c r="J83" s="321">
        <v>15</v>
      </c>
      <c r="K83" s="309"/>
    </row>
    <row r="84" s="1" customFormat="1" ht="15" customHeight="1">
      <c r="B84" s="320"/>
      <c r="C84" s="321" t="s">
        <v>734</v>
      </c>
      <c r="D84" s="321"/>
      <c r="E84" s="321"/>
      <c r="F84" s="322" t="s">
        <v>727</v>
      </c>
      <c r="G84" s="321"/>
      <c r="H84" s="321" t="s">
        <v>735</v>
      </c>
      <c r="I84" s="321" t="s">
        <v>723</v>
      </c>
      <c r="J84" s="321">
        <v>15</v>
      </c>
      <c r="K84" s="309"/>
    </row>
    <row r="85" s="1" customFormat="1" ht="15" customHeight="1">
      <c r="B85" s="320"/>
      <c r="C85" s="321" t="s">
        <v>736</v>
      </c>
      <c r="D85" s="321"/>
      <c r="E85" s="321"/>
      <c r="F85" s="322" t="s">
        <v>727</v>
      </c>
      <c r="G85" s="321"/>
      <c r="H85" s="321" t="s">
        <v>737</v>
      </c>
      <c r="I85" s="321" t="s">
        <v>723</v>
      </c>
      <c r="J85" s="321">
        <v>20</v>
      </c>
      <c r="K85" s="309"/>
    </row>
    <row r="86" s="1" customFormat="1" ht="15" customHeight="1">
      <c r="B86" s="320"/>
      <c r="C86" s="321" t="s">
        <v>738</v>
      </c>
      <c r="D86" s="321"/>
      <c r="E86" s="321"/>
      <c r="F86" s="322" t="s">
        <v>727</v>
      </c>
      <c r="G86" s="321"/>
      <c r="H86" s="321" t="s">
        <v>739</v>
      </c>
      <c r="I86" s="321" t="s">
        <v>723</v>
      </c>
      <c r="J86" s="321">
        <v>20</v>
      </c>
      <c r="K86" s="309"/>
    </row>
    <row r="87" s="1" customFormat="1" ht="15" customHeight="1">
      <c r="B87" s="320"/>
      <c r="C87" s="295" t="s">
        <v>740</v>
      </c>
      <c r="D87" s="295"/>
      <c r="E87" s="295"/>
      <c r="F87" s="318" t="s">
        <v>727</v>
      </c>
      <c r="G87" s="319"/>
      <c r="H87" s="295" t="s">
        <v>741</v>
      </c>
      <c r="I87" s="295" t="s">
        <v>723</v>
      </c>
      <c r="J87" s="295">
        <v>50</v>
      </c>
      <c r="K87" s="309"/>
    </row>
    <row r="88" s="1" customFormat="1" ht="15" customHeight="1">
      <c r="B88" s="320"/>
      <c r="C88" s="295" t="s">
        <v>742</v>
      </c>
      <c r="D88" s="295"/>
      <c r="E88" s="295"/>
      <c r="F88" s="318" t="s">
        <v>727</v>
      </c>
      <c r="G88" s="319"/>
      <c r="H88" s="295" t="s">
        <v>743</v>
      </c>
      <c r="I88" s="295" t="s">
        <v>723</v>
      </c>
      <c r="J88" s="295">
        <v>20</v>
      </c>
      <c r="K88" s="309"/>
    </row>
    <row r="89" s="1" customFormat="1" ht="15" customHeight="1">
      <c r="B89" s="320"/>
      <c r="C89" s="295" t="s">
        <v>744</v>
      </c>
      <c r="D89" s="295"/>
      <c r="E89" s="295"/>
      <c r="F89" s="318" t="s">
        <v>727</v>
      </c>
      <c r="G89" s="319"/>
      <c r="H89" s="295" t="s">
        <v>745</v>
      </c>
      <c r="I89" s="295" t="s">
        <v>723</v>
      </c>
      <c r="J89" s="295">
        <v>20</v>
      </c>
      <c r="K89" s="309"/>
    </row>
    <row r="90" s="1" customFormat="1" ht="15" customHeight="1">
      <c r="B90" s="320"/>
      <c r="C90" s="295" t="s">
        <v>746</v>
      </c>
      <c r="D90" s="295"/>
      <c r="E90" s="295"/>
      <c r="F90" s="318" t="s">
        <v>727</v>
      </c>
      <c r="G90" s="319"/>
      <c r="H90" s="295" t="s">
        <v>747</v>
      </c>
      <c r="I90" s="295" t="s">
        <v>723</v>
      </c>
      <c r="J90" s="295">
        <v>50</v>
      </c>
      <c r="K90" s="309"/>
    </row>
    <row r="91" s="1" customFormat="1" ht="15" customHeight="1">
      <c r="B91" s="320"/>
      <c r="C91" s="295" t="s">
        <v>748</v>
      </c>
      <c r="D91" s="295"/>
      <c r="E91" s="295"/>
      <c r="F91" s="318" t="s">
        <v>727</v>
      </c>
      <c r="G91" s="319"/>
      <c r="H91" s="295" t="s">
        <v>748</v>
      </c>
      <c r="I91" s="295" t="s">
        <v>723</v>
      </c>
      <c r="J91" s="295">
        <v>50</v>
      </c>
      <c r="K91" s="309"/>
    </row>
    <row r="92" s="1" customFormat="1" ht="15" customHeight="1">
      <c r="B92" s="320"/>
      <c r="C92" s="295" t="s">
        <v>749</v>
      </c>
      <c r="D92" s="295"/>
      <c r="E92" s="295"/>
      <c r="F92" s="318" t="s">
        <v>727</v>
      </c>
      <c r="G92" s="319"/>
      <c r="H92" s="295" t="s">
        <v>750</v>
      </c>
      <c r="I92" s="295" t="s">
        <v>723</v>
      </c>
      <c r="J92" s="295">
        <v>255</v>
      </c>
      <c r="K92" s="309"/>
    </row>
    <row r="93" s="1" customFormat="1" ht="15" customHeight="1">
      <c r="B93" s="320"/>
      <c r="C93" s="295" t="s">
        <v>751</v>
      </c>
      <c r="D93" s="295"/>
      <c r="E93" s="295"/>
      <c r="F93" s="318" t="s">
        <v>721</v>
      </c>
      <c r="G93" s="319"/>
      <c r="H93" s="295" t="s">
        <v>752</v>
      </c>
      <c r="I93" s="295" t="s">
        <v>753</v>
      </c>
      <c r="J93" s="295"/>
      <c r="K93" s="309"/>
    </row>
    <row r="94" s="1" customFormat="1" ht="15" customHeight="1">
      <c r="B94" s="320"/>
      <c r="C94" s="295" t="s">
        <v>754</v>
      </c>
      <c r="D94" s="295"/>
      <c r="E94" s="295"/>
      <c r="F94" s="318" t="s">
        <v>721</v>
      </c>
      <c r="G94" s="319"/>
      <c r="H94" s="295" t="s">
        <v>755</v>
      </c>
      <c r="I94" s="295" t="s">
        <v>756</v>
      </c>
      <c r="J94" s="295"/>
      <c r="K94" s="309"/>
    </row>
    <row r="95" s="1" customFormat="1" ht="15" customHeight="1">
      <c r="B95" s="320"/>
      <c r="C95" s="295" t="s">
        <v>757</v>
      </c>
      <c r="D95" s="295"/>
      <c r="E95" s="295"/>
      <c r="F95" s="318" t="s">
        <v>721</v>
      </c>
      <c r="G95" s="319"/>
      <c r="H95" s="295" t="s">
        <v>757</v>
      </c>
      <c r="I95" s="295" t="s">
        <v>756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721</v>
      </c>
      <c r="G96" s="319"/>
      <c r="H96" s="295" t="s">
        <v>758</v>
      </c>
      <c r="I96" s="295" t="s">
        <v>756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721</v>
      </c>
      <c r="G97" s="319"/>
      <c r="H97" s="295" t="s">
        <v>759</v>
      </c>
      <c r="I97" s="295" t="s">
        <v>756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760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715</v>
      </c>
      <c r="D103" s="310"/>
      <c r="E103" s="310"/>
      <c r="F103" s="310" t="s">
        <v>716</v>
      </c>
      <c r="G103" s="311"/>
      <c r="H103" s="310" t="s">
        <v>54</v>
      </c>
      <c r="I103" s="310" t="s">
        <v>57</v>
      </c>
      <c r="J103" s="310" t="s">
        <v>717</v>
      </c>
      <c r="K103" s="309"/>
    </row>
    <row r="104" s="1" customFormat="1" ht="17.25" customHeight="1">
      <c r="B104" s="307"/>
      <c r="C104" s="312" t="s">
        <v>718</v>
      </c>
      <c r="D104" s="312"/>
      <c r="E104" s="312"/>
      <c r="F104" s="313" t="s">
        <v>719</v>
      </c>
      <c r="G104" s="314"/>
      <c r="H104" s="312"/>
      <c r="I104" s="312"/>
      <c r="J104" s="312" t="s">
        <v>720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721</v>
      </c>
      <c r="G106" s="295"/>
      <c r="H106" s="295" t="s">
        <v>761</v>
      </c>
      <c r="I106" s="295" t="s">
        <v>723</v>
      </c>
      <c r="J106" s="295">
        <v>20</v>
      </c>
      <c r="K106" s="309"/>
    </row>
    <row r="107" s="1" customFormat="1" ht="15" customHeight="1">
      <c r="B107" s="307"/>
      <c r="C107" s="295" t="s">
        <v>724</v>
      </c>
      <c r="D107" s="295"/>
      <c r="E107" s="295"/>
      <c r="F107" s="318" t="s">
        <v>721</v>
      </c>
      <c r="G107" s="295"/>
      <c r="H107" s="295" t="s">
        <v>761</v>
      </c>
      <c r="I107" s="295" t="s">
        <v>723</v>
      </c>
      <c r="J107" s="295">
        <v>120</v>
      </c>
      <c r="K107" s="309"/>
    </row>
    <row r="108" s="1" customFormat="1" ht="15" customHeight="1">
      <c r="B108" s="320"/>
      <c r="C108" s="295" t="s">
        <v>726</v>
      </c>
      <c r="D108" s="295"/>
      <c r="E108" s="295"/>
      <c r="F108" s="318" t="s">
        <v>727</v>
      </c>
      <c r="G108" s="295"/>
      <c r="H108" s="295" t="s">
        <v>761</v>
      </c>
      <c r="I108" s="295" t="s">
        <v>723</v>
      </c>
      <c r="J108" s="295">
        <v>50</v>
      </c>
      <c r="K108" s="309"/>
    </row>
    <row r="109" s="1" customFormat="1" ht="15" customHeight="1">
      <c r="B109" s="320"/>
      <c r="C109" s="295" t="s">
        <v>729</v>
      </c>
      <c r="D109" s="295"/>
      <c r="E109" s="295"/>
      <c r="F109" s="318" t="s">
        <v>721</v>
      </c>
      <c r="G109" s="295"/>
      <c r="H109" s="295" t="s">
        <v>761</v>
      </c>
      <c r="I109" s="295" t="s">
        <v>731</v>
      </c>
      <c r="J109" s="295"/>
      <c r="K109" s="309"/>
    </row>
    <row r="110" s="1" customFormat="1" ht="15" customHeight="1">
      <c r="B110" s="320"/>
      <c r="C110" s="295" t="s">
        <v>740</v>
      </c>
      <c r="D110" s="295"/>
      <c r="E110" s="295"/>
      <c r="F110" s="318" t="s">
        <v>727</v>
      </c>
      <c r="G110" s="295"/>
      <c r="H110" s="295" t="s">
        <v>761</v>
      </c>
      <c r="I110" s="295" t="s">
        <v>723</v>
      </c>
      <c r="J110" s="295">
        <v>50</v>
      </c>
      <c r="K110" s="309"/>
    </row>
    <row r="111" s="1" customFormat="1" ht="15" customHeight="1">
      <c r="B111" s="320"/>
      <c r="C111" s="295" t="s">
        <v>748</v>
      </c>
      <c r="D111" s="295"/>
      <c r="E111" s="295"/>
      <c r="F111" s="318" t="s">
        <v>727</v>
      </c>
      <c r="G111" s="295"/>
      <c r="H111" s="295" t="s">
        <v>761</v>
      </c>
      <c r="I111" s="295" t="s">
        <v>723</v>
      </c>
      <c r="J111" s="295">
        <v>50</v>
      </c>
      <c r="K111" s="309"/>
    </row>
    <row r="112" s="1" customFormat="1" ht="15" customHeight="1">
      <c r="B112" s="320"/>
      <c r="C112" s="295" t="s">
        <v>746</v>
      </c>
      <c r="D112" s="295"/>
      <c r="E112" s="295"/>
      <c r="F112" s="318" t="s">
        <v>727</v>
      </c>
      <c r="G112" s="295"/>
      <c r="H112" s="295" t="s">
        <v>761</v>
      </c>
      <c r="I112" s="295" t="s">
        <v>723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721</v>
      </c>
      <c r="G113" s="295"/>
      <c r="H113" s="295" t="s">
        <v>762</v>
      </c>
      <c r="I113" s="295" t="s">
        <v>723</v>
      </c>
      <c r="J113" s="295">
        <v>20</v>
      </c>
      <c r="K113" s="309"/>
    </row>
    <row r="114" s="1" customFormat="1" ht="15" customHeight="1">
      <c r="B114" s="320"/>
      <c r="C114" s="295" t="s">
        <v>763</v>
      </c>
      <c r="D114" s="295"/>
      <c r="E114" s="295"/>
      <c r="F114" s="318" t="s">
        <v>721</v>
      </c>
      <c r="G114" s="295"/>
      <c r="H114" s="295" t="s">
        <v>764</v>
      </c>
      <c r="I114" s="295" t="s">
        <v>723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721</v>
      </c>
      <c r="G115" s="295"/>
      <c r="H115" s="295" t="s">
        <v>765</v>
      </c>
      <c r="I115" s="295" t="s">
        <v>756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721</v>
      </c>
      <c r="G116" s="295"/>
      <c r="H116" s="295" t="s">
        <v>766</v>
      </c>
      <c r="I116" s="295" t="s">
        <v>756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721</v>
      </c>
      <c r="G117" s="295"/>
      <c r="H117" s="295" t="s">
        <v>767</v>
      </c>
      <c r="I117" s="295" t="s">
        <v>768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769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715</v>
      </c>
      <c r="D123" s="310"/>
      <c r="E123" s="310"/>
      <c r="F123" s="310" t="s">
        <v>716</v>
      </c>
      <c r="G123" s="311"/>
      <c r="H123" s="310" t="s">
        <v>54</v>
      </c>
      <c r="I123" s="310" t="s">
        <v>57</v>
      </c>
      <c r="J123" s="310" t="s">
        <v>717</v>
      </c>
      <c r="K123" s="339"/>
    </row>
    <row r="124" s="1" customFormat="1" ht="17.25" customHeight="1">
      <c r="B124" s="338"/>
      <c r="C124" s="312" t="s">
        <v>718</v>
      </c>
      <c r="D124" s="312"/>
      <c r="E124" s="312"/>
      <c r="F124" s="313" t="s">
        <v>719</v>
      </c>
      <c r="G124" s="314"/>
      <c r="H124" s="312"/>
      <c r="I124" s="312"/>
      <c r="J124" s="312" t="s">
        <v>720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724</v>
      </c>
      <c r="D126" s="317"/>
      <c r="E126" s="317"/>
      <c r="F126" s="318" t="s">
        <v>721</v>
      </c>
      <c r="G126" s="295"/>
      <c r="H126" s="295" t="s">
        <v>761</v>
      </c>
      <c r="I126" s="295" t="s">
        <v>723</v>
      </c>
      <c r="J126" s="295">
        <v>120</v>
      </c>
      <c r="K126" s="343"/>
    </row>
    <row r="127" s="1" customFormat="1" ht="15" customHeight="1">
      <c r="B127" s="340"/>
      <c r="C127" s="295" t="s">
        <v>770</v>
      </c>
      <c r="D127" s="295"/>
      <c r="E127" s="295"/>
      <c r="F127" s="318" t="s">
        <v>721</v>
      </c>
      <c r="G127" s="295"/>
      <c r="H127" s="295" t="s">
        <v>771</v>
      </c>
      <c r="I127" s="295" t="s">
        <v>723</v>
      </c>
      <c r="J127" s="295" t="s">
        <v>772</v>
      </c>
      <c r="K127" s="343"/>
    </row>
    <row r="128" s="1" customFormat="1" ht="15" customHeight="1">
      <c r="B128" s="340"/>
      <c r="C128" s="295" t="s">
        <v>83</v>
      </c>
      <c r="D128" s="295"/>
      <c r="E128" s="295"/>
      <c r="F128" s="318" t="s">
        <v>721</v>
      </c>
      <c r="G128" s="295"/>
      <c r="H128" s="295" t="s">
        <v>773</v>
      </c>
      <c r="I128" s="295" t="s">
        <v>723</v>
      </c>
      <c r="J128" s="295" t="s">
        <v>772</v>
      </c>
      <c r="K128" s="343"/>
    </row>
    <row r="129" s="1" customFormat="1" ht="15" customHeight="1">
      <c r="B129" s="340"/>
      <c r="C129" s="295" t="s">
        <v>732</v>
      </c>
      <c r="D129" s="295"/>
      <c r="E129" s="295"/>
      <c r="F129" s="318" t="s">
        <v>727</v>
      </c>
      <c r="G129" s="295"/>
      <c r="H129" s="295" t="s">
        <v>733</v>
      </c>
      <c r="I129" s="295" t="s">
        <v>723</v>
      </c>
      <c r="J129" s="295">
        <v>15</v>
      </c>
      <c r="K129" s="343"/>
    </row>
    <row r="130" s="1" customFormat="1" ht="15" customHeight="1">
      <c r="B130" s="340"/>
      <c r="C130" s="321" t="s">
        <v>734</v>
      </c>
      <c r="D130" s="321"/>
      <c r="E130" s="321"/>
      <c r="F130" s="322" t="s">
        <v>727</v>
      </c>
      <c r="G130" s="321"/>
      <c r="H130" s="321" t="s">
        <v>735</v>
      </c>
      <c r="I130" s="321" t="s">
        <v>723</v>
      </c>
      <c r="J130" s="321">
        <v>15</v>
      </c>
      <c r="K130" s="343"/>
    </row>
    <row r="131" s="1" customFormat="1" ht="15" customHeight="1">
      <c r="B131" s="340"/>
      <c r="C131" s="321" t="s">
        <v>736</v>
      </c>
      <c r="D131" s="321"/>
      <c r="E131" s="321"/>
      <c r="F131" s="322" t="s">
        <v>727</v>
      </c>
      <c r="G131" s="321"/>
      <c r="H131" s="321" t="s">
        <v>737</v>
      </c>
      <c r="I131" s="321" t="s">
        <v>723</v>
      </c>
      <c r="J131" s="321">
        <v>20</v>
      </c>
      <c r="K131" s="343"/>
    </row>
    <row r="132" s="1" customFormat="1" ht="15" customHeight="1">
      <c r="B132" s="340"/>
      <c r="C132" s="321" t="s">
        <v>738</v>
      </c>
      <c r="D132" s="321"/>
      <c r="E132" s="321"/>
      <c r="F132" s="322" t="s">
        <v>727</v>
      </c>
      <c r="G132" s="321"/>
      <c r="H132" s="321" t="s">
        <v>739</v>
      </c>
      <c r="I132" s="321" t="s">
        <v>723</v>
      </c>
      <c r="J132" s="321">
        <v>20</v>
      </c>
      <c r="K132" s="343"/>
    </row>
    <row r="133" s="1" customFormat="1" ht="15" customHeight="1">
      <c r="B133" s="340"/>
      <c r="C133" s="295" t="s">
        <v>726</v>
      </c>
      <c r="D133" s="295"/>
      <c r="E133" s="295"/>
      <c r="F133" s="318" t="s">
        <v>727</v>
      </c>
      <c r="G133" s="295"/>
      <c r="H133" s="295" t="s">
        <v>761</v>
      </c>
      <c r="I133" s="295" t="s">
        <v>723</v>
      </c>
      <c r="J133" s="295">
        <v>50</v>
      </c>
      <c r="K133" s="343"/>
    </row>
    <row r="134" s="1" customFormat="1" ht="15" customHeight="1">
      <c r="B134" s="340"/>
      <c r="C134" s="295" t="s">
        <v>740</v>
      </c>
      <c r="D134" s="295"/>
      <c r="E134" s="295"/>
      <c r="F134" s="318" t="s">
        <v>727</v>
      </c>
      <c r="G134" s="295"/>
      <c r="H134" s="295" t="s">
        <v>761</v>
      </c>
      <c r="I134" s="295" t="s">
        <v>723</v>
      </c>
      <c r="J134" s="295">
        <v>50</v>
      </c>
      <c r="K134" s="343"/>
    </row>
    <row r="135" s="1" customFormat="1" ht="15" customHeight="1">
      <c r="B135" s="340"/>
      <c r="C135" s="295" t="s">
        <v>746</v>
      </c>
      <c r="D135" s="295"/>
      <c r="E135" s="295"/>
      <c r="F135" s="318" t="s">
        <v>727</v>
      </c>
      <c r="G135" s="295"/>
      <c r="H135" s="295" t="s">
        <v>761</v>
      </c>
      <c r="I135" s="295" t="s">
        <v>723</v>
      </c>
      <c r="J135" s="295">
        <v>50</v>
      </c>
      <c r="K135" s="343"/>
    </row>
    <row r="136" s="1" customFormat="1" ht="15" customHeight="1">
      <c r="B136" s="340"/>
      <c r="C136" s="295" t="s">
        <v>748</v>
      </c>
      <c r="D136" s="295"/>
      <c r="E136" s="295"/>
      <c r="F136" s="318" t="s">
        <v>727</v>
      </c>
      <c r="G136" s="295"/>
      <c r="H136" s="295" t="s">
        <v>761</v>
      </c>
      <c r="I136" s="295" t="s">
        <v>723</v>
      </c>
      <c r="J136" s="295">
        <v>50</v>
      </c>
      <c r="K136" s="343"/>
    </row>
    <row r="137" s="1" customFormat="1" ht="15" customHeight="1">
      <c r="B137" s="340"/>
      <c r="C137" s="295" t="s">
        <v>749</v>
      </c>
      <c r="D137" s="295"/>
      <c r="E137" s="295"/>
      <c r="F137" s="318" t="s">
        <v>727</v>
      </c>
      <c r="G137" s="295"/>
      <c r="H137" s="295" t="s">
        <v>774</v>
      </c>
      <c r="I137" s="295" t="s">
        <v>723</v>
      </c>
      <c r="J137" s="295">
        <v>255</v>
      </c>
      <c r="K137" s="343"/>
    </row>
    <row r="138" s="1" customFormat="1" ht="15" customHeight="1">
      <c r="B138" s="340"/>
      <c r="C138" s="295" t="s">
        <v>751</v>
      </c>
      <c r="D138" s="295"/>
      <c r="E138" s="295"/>
      <c r="F138" s="318" t="s">
        <v>721</v>
      </c>
      <c r="G138" s="295"/>
      <c r="H138" s="295" t="s">
        <v>775</v>
      </c>
      <c r="I138" s="295" t="s">
        <v>753</v>
      </c>
      <c r="J138" s="295"/>
      <c r="K138" s="343"/>
    </row>
    <row r="139" s="1" customFormat="1" ht="15" customHeight="1">
      <c r="B139" s="340"/>
      <c r="C139" s="295" t="s">
        <v>754</v>
      </c>
      <c r="D139" s="295"/>
      <c r="E139" s="295"/>
      <c r="F139" s="318" t="s">
        <v>721</v>
      </c>
      <c r="G139" s="295"/>
      <c r="H139" s="295" t="s">
        <v>776</v>
      </c>
      <c r="I139" s="295" t="s">
        <v>756</v>
      </c>
      <c r="J139" s="295"/>
      <c r="K139" s="343"/>
    </row>
    <row r="140" s="1" customFormat="1" ht="15" customHeight="1">
      <c r="B140" s="340"/>
      <c r="C140" s="295" t="s">
        <v>757</v>
      </c>
      <c r="D140" s="295"/>
      <c r="E140" s="295"/>
      <c r="F140" s="318" t="s">
        <v>721</v>
      </c>
      <c r="G140" s="295"/>
      <c r="H140" s="295" t="s">
        <v>757</v>
      </c>
      <c r="I140" s="295" t="s">
        <v>756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721</v>
      </c>
      <c r="G141" s="295"/>
      <c r="H141" s="295" t="s">
        <v>777</v>
      </c>
      <c r="I141" s="295" t="s">
        <v>756</v>
      </c>
      <c r="J141" s="295"/>
      <c r="K141" s="343"/>
    </row>
    <row r="142" s="1" customFormat="1" ht="15" customHeight="1">
      <c r="B142" s="340"/>
      <c r="C142" s="295" t="s">
        <v>778</v>
      </c>
      <c r="D142" s="295"/>
      <c r="E142" s="295"/>
      <c r="F142" s="318" t="s">
        <v>721</v>
      </c>
      <c r="G142" s="295"/>
      <c r="H142" s="295" t="s">
        <v>779</v>
      </c>
      <c r="I142" s="295" t="s">
        <v>756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780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715</v>
      </c>
      <c r="D148" s="310"/>
      <c r="E148" s="310"/>
      <c r="F148" s="310" t="s">
        <v>716</v>
      </c>
      <c r="G148" s="311"/>
      <c r="H148" s="310" t="s">
        <v>54</v>
      </c>
      <c r="I148" s="310" t="s">
        <v>57</v>
      </c>
      <c r="J148" s="310" t="s">
        <v>717</v>
      </c>
      <c r="K148" s="309"/>
    </row>
    <row r="149" s="1" customFormat="1" ht="17.25" customHeight="1">
      <c r="B149" s="307"/>
      <c r="C149" s="312" t="s">
        <v>718</v>
      </c>
      <c r="D149" s="312"/>
      <c r="E149" s="312"/>
      <c r="F149" s="313" t="s">
        <v>719</v>
      </c>
      <c r="G149" s="314"/>
      <c r="H149" s="312"/>
      <c r="I149" s="312"/>
      <c r="J149" s="312" t="s">
        <v>720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724</v>
      </c>
      <c r="D151" s="295"/>
      <c r="E151" s="295"/>
      <c r="F151" s="348" t="s">
        <v>721</v>
      </c>
      <c r="G151" s="295"/>
      <c r="H151" s="347" t="s">
        <v>761</v>
      </c>
      <c r="I151" s="347" t="s">
        <v>723</v>
      </c>
      <c r="J151" s="347">
        <v>120</v>
      </c>
      <c r="K151" s="343"/>
    </row>
    <row r="152" s="1" customFormat="1" ht="15" customHeight="1">
      <c r="B152" s="320"/>
      <c r="C152" s="347" t="s">
        <v>770</v>
      </c>
      <c r="D152" s="295"/>
      <c r="E152" s="295"/>
      <c r="F152" s="348" t="s">
        <v>721</v>
      </c>
      <c r="G152" s="295"/>
      <c r="H152" s="347" t="s">
        <v>781</v>
      </c>
      <c r="I152" s="347" t="s">
        <v>723</v>
      </c>
      <c r="J152" s="347" t="s">
        <v>772</v>
      </c>
      <c r="K152" s="343"/>
    </row>
    <row r="153" s="1" customFormat="1" ht="15" customHeight="1">
      <c r="B153" s="320"/>
      <c r="C153" s="347" t="s">
        <v>83</v>
      </c>
      <c r="D153" s="295"/>
      <c r="E153" s="295"/>
      <c r="F153" s="348" t="s">
        <v>721</v>
      </c>
      <c r="G153" s="295"/>
      <c r="H153" s="347" t="s">
        <v>782</v>
      </c>
      <c r="I153" s="347" t="s">
        <v>723</v>
      </c>
      <c r="J153" s="347" t="s">
        <v>772</v>
      </c>
      <c r="K153" s="343"/>
    </row>
    <row r="154" s="1" customFormat="1" ht="15" customHeight="1">
      <c r="B154" s="320"/>
      <c r="C154" s="347" t="s">
        <v>726</v>
      </c>
      <c r="D154" s="295"/>
      <c r="E154" s="295"/>
      <c r="F154" s="348" t="s">
        <v>727</v>
      </c>
      <c r="G154" s="295"/>
      <c r="H154" s="347" t="s">
        <v>761</v>
      </c>
      <c r="I154" s="347" t="s">
        <v>723</v>
      </c>
      <c r="J154" s="347">
        <v>50</v>
      </c>
      <c r="K154" s="343"/>
    </row>
    <row r="155" s="1" customFormat="1" ht="15" customHeight="1">
      <c r="B155" s="320"/>
      <c r="C155" s="347" t="s">
        <v>729</v>
      </c>
      <c r="D155" s="295"/>
      <c r="E155" s="295"/>
      <c r="F155" s="348" t="s">
        <v>721</v>
      </c>
      <c r="G155" s="295"/>
      <c r="H155" s="347" t="s">
        <v>761</v>
      </c>
      <c r="I155" s="347" t="s">
        <v>731</v>
      </c>
      <c r="J155" s="347"/>
      <c r="K155" s="343"/>
    </row>
    <row r="156" s="1" customFormat="1" ht="15" customHeight="1">
      <c r="B156" s="320"/>
      <c r="C156" s="347" t="s">
        <v>740</v>
      </c>
      <c r="D156" s="295"/>
      <c r="E156" s="295"/>
      <c r="F156" s="348" t="s">
        <v>727</v>
      </c>
      <c r="G156" s="295"/>
      <c r="H156" s="347" t="s">
        <v>761</v>
      </c>
      <c r="I156" s="347" t="s">
        <v>723</v>
      </c>
      <c r="J156" s="347">
        <v>50</v>
      </c>
      <c r="K156" s="343"/>
    </row>
    <row r="157" s="1" customFormat="1" ht="15" customHeight="1">
      <c r="B157" s="320"/>
      <c r="C157" s="347" t="s">
        <v>748</v>
      </c>
      <c r="D157" s="295"/>
      <c r="E157" s="295"/>
      <c r="F157" s="348" t="s">
        <v>727</v>
      </c>
      <c r="G157" s="295"/>
      <c r="H157" s="347" t="s">
        <v>761</v>
      </c>
      <c r="I157" s="347" t="s">
        <v>723</v>
      </c>
      <c r="J157" s="347">
        <v>50</v>
      </c>
      <c r="K157" s="343"/>
    </row>
    <row r="158" s="1" customFormat="1" ht="15" customHeight="1">
      <c r="B158" s="320"/>
      <c r="C158" s="347" t="s">
        <v>746</v>
      </c>
      <c r="D158" s="295"/>
      <c r="E158" s="295"/>
      <c r="F158" s="348" t="s">
        <v>727</v>
      </c>
      <c r="G158" s="295"/>
      <c r="H158" s="347" t="s">
        <v>761</v>
      </c>
      <c r="I158" s="347" t="s">
        <v>723</v>
      </c>
      <c r="J158" s="347">
        <v>50</v>
      </c>
      <c r="K158" s="343"/>
    </row>
    <row r="159" s="1" customFormat="1" ht="15" customHeight="1">
      <c r="B159" s="320"/>
      <c r="C159" s="347" t="s">
        <v>98</v>
      </c>
      <c r="D159" s="295"/>
      <c r="E159" s="295"/>
      <c r="F159" s="348" t="s">
        <v>721</v>
      </c>
      <c r="G159" s="295"/>
      <c r="H159" s="347" t="s">
        <v>783</v>
      </c>
      <c r="I159" s="347" t="s">
        <v>723</v>
      </c>
      <c r="J159" s="347" t="s">
        <v>784</v>
      </c>
      <c r="K159" s="343"/>
    </row>
    <row r="160" s="1" customFormat="1" ht="15" customHeight="1">
      <c r="B160" s="320"/>
      <c r="C160" s="347" t="s">
        <v>785</v>
      </c>
      <c r="D160" s="295"/>
      <c r="E160" s="295"/>
      <c r="F160" s="348" t="s">
        <v>721</v>
      </c>
      <c r="G160" s="295"/>
      <c r="H160" s="347" t="s">
        <v>786</v>
      </c>
      <c r="I160" s="347" t="s">
        <v>756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787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715</v>
      </c>
      <c r="D166" s="310"/>
      <c r="E166" s="310"/>
      <c r="F166" s="310" t="s">
        <v>716</v>
      </c>
      <c r="G166" s="352"/>
      <c r="H166" s="353" t="s">
        <v>54</v>
      </c>
      <c r="I166" s="353" t="s">
        <v>57</v>
      </c>
      <c r="J166" s="310" t="s">
        <v>717</v>
      </c>
      <c r="K166" s="287"/>
    </row>
    <row r="167" s="1" customFormat="1" ht="17.25" customHeight="1">
      <c r="B167" s="288"/>
      <c r="C167" s="312" t="s">
        <v>718</v>
      </c>
      <c r="D167" s="312"/>
      <c r="E167" s="312"/>
      <c r="F167" s="313" t="s">
        <v>719</v>
      </c>
      <c r="G167" s="354"/>
      <c r="H167" s="355"/>
      <c r="I167" s="355"/>
      <c r="J167" s="312" t="s">
        <v>720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724</v>
      </c>
      <c r="D169" s="295"/>
      <c r="E169" s="295"/>
      <c r="F169" s="318" t="s">
        <v>721</v>
      </c>
      <c r="G169" s="295"/>
      <c r="H169" s="295" t="s">
        <v>761</v>
      </c>
      <c r="I169" s="295" t="s">
        <v>723</v>
      </c>
      <c r="J169" s="295">
        <v>120</v>
      </c>
      <c r="K169" s="343"/>
    </row>
    <row r="170" s="1" customFormat="1" ht="15" customHeight="1">
      <c r="B170" s="320"/>
      <c r="C170" s="295" t="s">
        <v>770</v>
      </c>
      <c r="D170" s="295"/>
      <c r="E170" s="295"/>
      <c r="F170" s="318" t="s">
        <v>721</v>
      </c>
      <c r="G170" s="295"/>
      <c r="H170" s="295" t="s">
        <v>771</v>
      </c>
      <c r="I170" s="295" t="s">
        <v>723</v>
      </c>
      <c r="J170" s="295" t="s">
        <v>772</v>
      </c>
      <c r="K170" s="343"/>
    </row>
    <row r="171" s="1" customFormat="1" ht="15" customHeight="1">
      <c r="B171" s="320"/>
      <c r="C171" s="295" t="s">
        <v>83</v>
      </c>
      <c r="D171" s="295"/>
      <c r="E171" s="295"/>
      <c r="F171" s="318" t="s">
        <v>721</v>
      </c>
      <c r="G171" s="295"/>
      <c r="H171" s="295" t="s">
        <v>788</v>
      </c>
      <c r="I171" s="295" t="s">
        <v>723</v>
      </c>
      <c r="J171" s="295" t="s">
        <v>772</v>
      </c>
      <c r="K171" s="343"/>
    </row>
    <row r="172" s="1" customFormat="1" ht="15" customHeight="1">
      <c r="B172" s="320"/>
      <c r="C172" s="295" t="s">
        <v>726</v>
      </c>
      <c r="D172" s="295"/>
      <c r="E172" s="295"/>
      <c r="F172" s="318" t="s">
        <v>727</v>
      </c>
      <c r="G172" s="295"/>
      <c r="H172" s="295" t="s">
        <v>788</v>
      </c>
      <c r="I172" s="295" t="s">
        <v>723</v>
      </c>
      <c r="J172" s="295">
        <v>50</v>
      </c>
      <c r="K172" s="343"/>
    </row>
    <row r="173" s="1" customFormat="1" ht="15" customHeight="1">
      <c r="B173" s="320"/>
      <c r="C173" s="295" t="s">
        <v>729</v>
      </c>
      <c r="D173" s="295"/>
      <c r="E173" s="295"/>
      <c r="F173" s="318" t="s">
        <v>721</v>
      </c>
      <c r="G173" s="295"/>
      <c r="H173" s="295" t="s">
        <v>788</v>
      </c>
      <c r="I173" s="295" t="s">
        <v>731</v>
      </c>
      <c r="J173" s="295"/>
      <c r="K173" s="343"/>
    </row>
    <row r="174" s="1" customFormat="1" ht="15" customHeight="1">
      <c r="B174" s="320"/>
      <c r="C174" s="295" t="s">
        <v>740</v>
      </c>
      <c r="D174" s="295"/>
      <c r="E174" s="295"/>
      <c r="F174" s="318" t="s">
        <v>727</v>
      </c>
      <c r="G174" s="295"/>
      <c r="H174" s="295" t="s">
        <v>788</v>
      </c>
      <c r="I174" s="295" t="s">
        <v>723</v>
      </c>
      <c r="J174" s="295">
        <v>50</v>
      </c>
      <c r="K174" s="343"/>
    </row>
    <row r="175" s="1" customFormat="1" ht="15" customHeight="1">
      <c r="B175" s="320"/>
      <c r="C175" s="295" t="s">
        <v>748</v>
      </c>
      <c r="D175" s="295"/>
      <c r="E175" s="295"/>
      <c r="F175" s="318" t="s">
        <v>727</v>
      </c>
      <c r="G175" s="295"/>
      <c r="H175" s="295" t="s">
        <v>788</v>
      </c>
      <c r="I175" s="295" t="s">
        <v>723</v>
      </c>
      <c r="J175" s="295">
        <v>50</v>
      </c>
      <c r="K175" s="343"/>
    </row>
    <row r="176" s="1" customFormat="1" ht="15" customHeight="1">
      <c r="B176" s="320"/>
      <c r="C176" s="295" t="s">
        <v>746</v>
      </c>
      <c r="D176" s="295"/>
      <c r="E176" s="295"/>
      <c r="F176" s="318" t="s">
        <v>727</v>
      </c>
      <c r="G176" s="295"/>
      <c r="H176" s="295" t="s">
        <v>788</v>
      </c>
      <c r="I176" s="295" t="s">
        <v>723</v>
      </c>
      <c r="J176" s="295">
        <v>50</v>
      </c>
      <c r="K176" s="343"/>
    </row>
    <row r="177" s="1" customFormat="1" ht="15" customHeight="1">
      <c r="B177" s="320"/>
      <c r="C177" s="295" t="s">
        <v>109</v>
      </c>
      <c r="D177" s="295"/>
      <c r="E177" s="295"/>
      <c r="F177" s="318" t="s">
        <v>721</v>
      </c>
      <c r="G177" s="295"/>
      <c r="H177" s="295" t="s">
        <v>789</v>
      </c>
      <c r="I177" s="295" t="s">
        <v>790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721</v>
      </c>
      <c r="G178" s="295"/>
      <c r="H178" s="295" t="s">
        <v>791</v>
      </c>
      <c r="I178" s="295" t="s">
        <v>792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721</v>
      </c>
      <c r="G179" s="295"/>
      <c r="H179" s="295" t="s">
        <v>793</v>
      </c>
      <c r="I179" s="295" t="s">
        <v>723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721</v>
      </c>
      <c r="G180" s="295"/>
      <c r="H180" s="295" t="s">
        <v>794</v>
      </c>
      <c r="I180" s="295" t="s">
        <v>723</v>
      </c>
      <c r="J180" s="295">
        <v>255</v>
      </c>
      <c r="K180" s="343"/>
    </row>
    <row r="181" s="1" customFormat="1" ht="15" customHeight="1">
      <c r="B181" s="320"/>
      <c r="C181" s="295" t="s">
        <v>110</v>
      </c>
      <c r="D181" s="295"/>
      <c r="E181" s="295"/>
      <c r="F181" s="318" t="s">
        <v>721</v>
      </c>
      <c r="G181" s="295"/>
      <c r="H181" s="295" t="s">
        <v>685</v>
      </c>
      <c r="I181" s="295" t="s">
        <v>723</v>
      </c>
      <c r="J181" s="295">
        <v>10</v>
      </c>
      <c r="K181" s="343"/>
    </row>
    <row r="182" s="1" customFormat="1" ht="15" customHeight="1">
      <c r="B182" s="320"/>
      <c r="C182" s="295" t="s">
        <v>111</v>
      </c>
      <c r="D182" s="295"/>
      <c r="E182" s="295"/>
      <c r="F182" s="318" t="s">
        <v>721</v>
      </c>
      <c r="G182" s="295"/>
      <c r="H182" s="295" t="s">
        <v>795</v>
      </c>
      <c r="I182" s="295" t="s">
        <v>756</v>
      </c>
      <c r="J182" s="295"/>
      <c r="K182" s="343"/>
    </row>
    <row r="183" s="1" customFormat="1" ht="15" customHeight="1">
      <c r="B183" s="320"/>
      <c r="C183" s="295" t="s">
        <v>796</v>
      </c>
      <c r="D183" s="295"/>
      <c r="E183" s="295"/>
      <c r="F183" s="318" t="s">
        <v>721</v>
      </c>
      <c r="G183" s="295"/>
      <c r="H183" s="295" t="s">
        <v>797</v>
      </c>
      <c r="I183" s="295" t="s">
        <v>756</v>
      </c>
      <c r="J183" s="295"/>
      <c r="K183" s="343"/>
    </row>
    <row r="184" s="1" customFormat="1" ht="15" customHeight="1">
      <c r="B184" s="320"/>
      <c r="C184" s="295" t="s">
        <v>785</v>
      </c>
      <c r="D184" s="295"/>
      <c r="E184" s="295"/>
      <c r="F184" s="318" t="s">
        <v>721</v>
      </c>
      <c r="G184" s="295"/>
      <c r="H184" s="295" t="s">
        <v>798</v>
      </c>
      <c r="I184" s="295" t="s">
        <v>756</v>
      </c>
      <c r="J184" s="295"/>
      <c r="K184" s="343"/>
    </row>
    <row r="185" s="1" customFormat="1" ht="15" customHeight="1">
      <c r="B185" s="320"/>
      <c r="C185" s="295" t="s">
        <v>113</v>
      </c>
      <c r="D185" s="295"/>
      <c r="E185" s="295"/>
      <c r="F185" s="318" t="s">
        <v>727</v>
      </c>
      <c r="G185" s="295"/>
      <c r="H185" s="295" t="s">
        <v>799</v>
      </c>
      <c r="I185" s="295" t="s">
        <v>723</v>
      </c>
      <c r="J185" s="295">
        <v>50</v>
      </c>
      <c r="K185" s="343"/>
    </row>
    <row r="186" s="1" customFormat="1" ht="15" customHeight="1">
      <c r="B186" s="320"/>
      <c r="C186" s="295" t="s">
        <v>800</v>
      </c>
      <c r="D186" s="295"/>
      <c r="E186" s="295"/>
      <c r="F186" s="318" t="s">
        <v>727</v>
      </c>
      <c r="G186" s="295"/>
      <c r="H186" s="295" t="s">
        <v>801</v>
      </c>
      <c r="I186" s="295" t="s">
        <v>802</v>
      </c>
      <c r="J186" s="295"/>
      <c r="K186" s="343"/>
    </row>
    <row r="187" s="1" customFormat="1" ht="15" customHeight="1">
      <c r="B187" s="320"/>
      <c r="C187" s="295" t="s">
        <v>803</v>
      </c>
      <c r="D187" s="295"/>
      <c r="E187" s="295"/>
      <c r="F187" s="318" t="s">
        <v>727</v>
      </c>
      <c r="G187" s="295"/>
      <c r="H187" s="295" t="s">
        <v>804</v>
      </c>
      <c r="I187" s="295" t="s">
        <v>802</v>
      </c>
      <c r="J187" s="295"/>
      <c r="K187" s="343"/>
    </row>
    <row r="188" s="1" customFormat="1" ht="15" customHeight="1">
      <c r="B188" s="320"/>
      <c r="C188" s="295" t="s">
        <v>805</v>
      </c>
      <c r="D188" s="295"/>
      <c r="E188" s="295"/>
      <c r="F188" s="318" t="s">
        <v>727</v>
      </c>
      <c r="G188" s="295"/>
      <c r="H188" s="295" t="s">
        <v>806</v>
      </c>
      <c r="I188" s="295" t="s">
        <v>802</v>
      </c>
      <c r="J188" s="295"/>
      <c r="K188" s="343"/>
    </row>
    <row r="189" s="1" customFormat="1" ht="15" customHeight="1">
      <c r="B189" s="320"/>
      <c r="C189" s="356" t="s">
        <v>807</v>
      </c>
      <c r="D189" s="295"/>
      <c r="E189" s="295"/>
      <c r="F189" s="318" t="s">
        <v>727</v>
      </c>
      <c r="G189" s="295"/>
      <c r="H189" s="295" t="s">
        <v>808</v>
      </c>
      <c r="I189" s="295" t="s">
        <v>809</v>
      </c>
      <c r="J189" s="357" t="s">
        <v>810</v>
      </c>
      <c r="K189" s="343"/>
    </row>
    <row r="190" s="17" customFormat="1" ht="15" customHeight="1">
      <c r="B190" s="358"/>
      <c r="C190" s="359" t="s">
        <v>811</v>
      </c>
      <c r="D190" s="360"/>
      <c r="E190" s="360"/>
      <c r="F190" s="361" t="s">
        <v>727</v>
      </c>
      <c r="G190" s="360"/>
      <c r="H190" s="360" t="s">
        <v>812</v>
      </c>
      <c r="I190" s="360" t="s">
        <v>809</v>
      </c>
      <c r="J190" s="362" t="s">
        <v>810</v>
      </c>
      <c r="K190" s="363"/>
    </row>
    <row r="191" s="1" customFormat="1" ht="15" customHeight="1">
      <c r="B191" s="320"/>
      <c r="C191" s="356" t="s">
        <v>42</v>
      </c>
      <c r="D191" s="295"/>
      <c r="E191" s="295"/>
      <c r="F191" s="318" t="s">
        <v>721</v>
      </c>
      <c r="G191" s="295"/>
      <c r="H191" s="292" t="s">
        <v>813</v>
      </c>
      <c r="I191" s="295" t="s">
        <v>814</v>
      </c>
      <c r="J191" s="295"/>
      <c r="K191" s="343"/>
    </row>
    <row r="192" s="1" customFormat="1" ht="15" customHeight="1">
      <c r="B192" s="320"/>
      <c r="C192" s="356" t="s">
        <v>815</v>
      </c>
      <c r="D192" s="295"/>
      <c r="E192" s="295"/>
      <c r="F192" s="318" t="s">
        <v>721</v>
      </c>
      <c r="G192" s="295"/>
      <c r="H192" s="295" t="s">
        <v>816</v>
      </c>
      <c r="I192" s="295" t="s">
        <v>756</v>
      </c>
      <c r="J192" s="295"/>
      <c r="K192" s="343"/>
    </row>
    <row r="193" s="1" customFormat="1" ht="15" customHeight="1">
      <c r="B193" s="320"/>
      <c r="C193" s="356" t="s">
        <v>817</v>
      </c>
      <c r="D193" s="295"/>
      <c r="E193" s="295"/>
      <c r="F193" s="318" t="s">
        <v>721</v>
      </c>
      <c r="G193" s="295"/>
      <c r="H193" s="295" t="s">
        <v>818</v>
      </c>
      <c r="I193" s="295" t="s">
        <v>756</v>
      </c>
      <c r="J193" s="295"/>
      <c r="K193" s="343"/>
    </row>
    <row r="194" s="1" customFormat="1" ht="15" customHeight="1">
      <c r="B194" s="320"/>
      <c r="C194" s="356" t="s">
        <v>819</v>
      </c>
      <c r="D194" s="295"/>
      <c r="E194" s="295"/>
      <c r="F194" s="318" t="s">
        <v>727</v>
      </c>
      <c r="G194" s="295"/>
      <c r="H194" s="295" t="s">
        <v>820</v>
      </c>
      <c r="I194" s="295" t="s">
        <v>756</v>
      </c>
      <c r="J194" s="295"/>
      <c r="K194" s="343"/>
    </row>
    <row r="195" s="1" customFormat="1" ht="15" customHeight="1">
      <c r="B195" s="349"/>
      <c r="C195" s="364"/>
      <c r="D195" s="329"/>
      <c r="E195" s="329"/>
      <c r="F195" s="329"/>
      <c r="G195" s="329"/>
      <c r="H195" s="329"/>
      <c r="I195" s="329"/>
      <c r="J195" s="329"/>
      <c r="K195" s="350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31"/>
      <c r="C197" s="341"/>
      <c r="D197" s="341"/>
      <c r="E197" s="341"/>
      <c r="F197" s="351"/>
      <c r="G197" s="341"/>
      <c r="H197" s="341"/>
      <c r="I197" s="341"/>
      <c r="J197" s="341"/>
      <c r="K197" s="331"/>
    </row>
    <row r="198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="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1">
      <c r="B200" s="285"/>
      <c r="C200" s="286" t="s">
        <v>821</v>
      </c>
      <c r="D200" s="286"/>
      <c r="E200" s="286"/>
      <c r="F200" s="286"/>
      <c r="G200" s="286"/>
      <c r="H200" s="286"/>
      <c r="I200" s="286"/>
      <c r="J200" s="286"/>
      <c r="K200" s="287"/>
    </row>
    <row r="201" s="1" customFormat="1" ht="25.5" customHeight="1">
      <c r="B201" s="285"/>
      <c r="C201" s="365" t="s">
        <v>822</v>
      </c>
      <c r="D201" s="365"/>
      <c r="E201" s="365"/>
      <c r="F201" s="365" t="s">
        <v>823</v>
      </c>
      <c r="G201" s="366"/>
      <c r="H201" s="365" t="s">
        <v>824</v>
      </c>
      <c r="I201" s="365"/>
      <c r="J201" s="365"/>
      <c r="K201" s="287"/>
    </row>
    <row r="202" s="1" customFormat="1" ht="5.25" customHeight="1">
      <c r="B202" s="320"/>
      <c r="C202" s="315"/>
      <c r="D202" s="315"/>
      <c r="E202" s="315"/>
      <c r="F202" s="315"/>
      <c r="G202" s="341"/>
      <c r="H202" s="315"/>
      <c r="I202" s="315"/>
      <c r="J202" s="315"/>
      <c r="K202" s="343"/>
    </row>
    <row r="203" s="1" customFormat="1" ht="15" customHeight="1">
      <c r="B203" s="320"/>
      <c r="C203" s="295" t="s">
        <v>814</v>
      </c>
      <c r="D203" s="295"/>
      <c r="E203" s="295"/>
      <c r="F203" s="318" t="s">
        <v>43</v>
      </c>
      <c r="G203" s="295"/>
      <c r="H203" s="295" t="s">
        <v>825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44</v>
      </c>
      <c r="G204" s="295"/>
      <c r="H204" s="295" t="s">
        <v>826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47</v>
      </c>
      <c r="G205" s="295"/>
      <c r="H205" s="295" t="s">
        <v>827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45</v>
      </c>
      <c r="G206" s="295"/>
      <c r="H206" s="295" t="s">
        <v>828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 t="s">
        <v>46</v>
      </c>
      <c r="G207" s="295"/>
      <c r="H207" s="295" t="s">
        <v>829</v>
      </c>
      <c r="I207" s="295"/>
      <c r="J207" s="295"/>
      <c r="K207" s="343"/>
    </row>
    <row r="208" s="1" customFormat="1" ht="15" customHeight="1">
      <c r="B208" s="320"/>
      <c r="C208" s="295"/>
      <c r="D208" s="295"/>
      <c r="E208" s="295"/>
      <c r="F208" s="318"/>
      <c r="G208" s="295"/>
      <c r="H208" s="295"/>
      <c r="I208" s="295"/>
      <c r="J208" s="295"/>
      <c r="K208" s="343"/>
    </row>
    <row r="209" s="1" customFormat="1" ht="15" customHeight="1">
      <c r="B209" s="320"/>
      <c r="C209" s="295" t="s">
        <v>768</v>
      </c>
      <c r="D209" s="295"/>
      <c r="E209" s="295"/>
      <c r="F209" s="318" t="s">
        <v>78</v>
      </c>
      <c r="G209" s="295"/>
      <c r="H209" s="295" t="s">
        <v>830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664</v>
      </c>
      <c r="G210" s="295"/>
      <c r="H210" s="295" t="s">
        <v>665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662</v>
      </c>
      <c r="G211" s="295"/>
      <c r="H211" s="295" t="s">
        <v>831</v>
      </c>
      <c r="I211" s="295"/>
      <c r="J211" s="295"/>
      <c r="K211" s="343"/>
    </row>
    <row r="212" s="1" customFormat="1" ht="15" customHeight="1">
      <c r="B212" s="367"/>
      <c r="C212" s="295"/>
      <c r="D212" s="295"/>
      <c r="E212" s="295"/>
      <c r="F212" s="318" t="s">
        <v>666</v>
      </c>
      <c r="G212" s="356"/>
      <c r="H212" s="347" t="s">
        <v>667</v>
      </c>
      <c r="I212" s="347"/>
      <c r="J212" s="347"/>
      <c r="K212" s="368"/>
    </row>
    <row r="213" s="1" customFormat="1" ht="15" customHeight="1">
      <c r="B213" s="367"/>
      <c r="C213" s="295"/>
      <c r="D213" s="295"/>
      <c r="E213" s="295"/>
      <c r="F213" s="318" t="s">
        <v>668</v>
      </c>
      <c r="G213" s="356"/>
      <c r="H213" s="347" t="s">
        <v>832</v>
      </c>
      <c r="I213" s="347"/>
      <c r="J213" s="347"/>
      <c r="K213" s="368"/>
    </row>
    <row r="214" s="1" customFormat="1" ht="15" customHeight="1">
      <c r="B214" s="367"/>
      <c r="C214" s="295"/>
      <c r="D214" s="295"/>
      <c r="E214" s="295"/>
      <c r="F214" s="318"/>
      <c r="G214" s="356"/>
      <c r="H214" s="347"/>
      <c r="I214" s="347"/>
      <c r="J214" s="347"/>
      <c r="K214" s="368"/>
    </row>
    <row r="215" s="1" customFormat="1" ht="15" customHeight="1">
      <c r="B215" s="367"/>
      <c r="C215" s="295" t="s">
        <v>792</v>
      </c>
      <c r="D215" s="295"/>
      <c r="E215" s="295"/>
      <c r="F215" s="318">
        <v>1</v>
      </c>
      <c r="G215" s="356"/>
      <c r="H215" s="347" t="s">
        <v>833</v>
      </c>
      <c r="I215" s="347"/>
      <c r="J215" s="347"/>
      <c r="K215" s="368"/>
    </row>
    <row r="216" s="1" customFormat="1" ht="15" customHeight="1">
      <c r="B216" s="367"/>
      <c r="C216" s="295"/>
      <c r="D216" s="295"/>
      <c r="E216" s="295"/>
      <c r="F216" s="318">
        <v>2</v>
      </c>
      <c r="G216" s="356"/>
      <c r="H216" s="347" t="s">
        <v>834</v>
      </c>
      <c r="I216" s="347"/>
      <c r="J216" s="347"/>
      <c r="K216" s="368"/>
    </row>
    <row r="217" s="1" customFormat="1" ht="15" customHeight="1">
      <c r="B217" s="367"/>
      <c r="C217" s="295"/>
      <c r="D217" s="295"/>
      <c r="E217" s="295"/>
      <c r="F217" s="318">
        <v>3</v>
      </c>
      <c r="G217" s="356"/>
      <c r="H217" s="347" t="s">
        <v>835</v>
      </c>
      <c r="I217" s="347"/>
      <c r="J217" s="347"/>
      <c r="K217" s="368"/>
    </row>
    <row r="218" s="1" customFormat="1" ht="15" customHeight="1">
      <c r="B218" s="367"/>
      <c r="C218" s="295"/>
      <c r="D218" s="295"/>
      <c r="E218" s="295"/>
      <c r="F218" s="318">
        <v>4</v>
      </c>
      <c r="G218" s="356"/>
      <c r="H218" s="347" t="s">
        <v>836</v>
      </c>
      <c r="I218" s="347"/>
      <c r="J218" s="347"/>
      <c r="K218" s="368"/>
    </row>
    <row r="219" s="1" customFormat="1" ht="12.75" customHeight="1">
      <c r="B219" s="369"/>
      <c r="C219" s="370"/>
      <c r="D219" s="370"/>
      <c r="E219" s="370"/>
      <c r="F219" s="370"/>
      <c r="G219" s="370"/>
      <c r="H219" s="370"/>
      <c r="I219" s="370"/>
      <c r="J219" s="370"/>
      <c r="K219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ROZPOCTAR-03\Ondra</dc:creator>
  <cp:lastModifiedBy>ROZPOCTAR-03\Ondra</cp:lastModifiedBy>
  <dcterms:created xsi:type="dcterms:W3CDTF">2025-07-21T09:12:59Z</dcterms:created>
  <dcterms:modified xsi:type="dcterms:W3CDTF">2025-07-21T09:13:02Z</dcterms:modified>
</cp:coreProperties>
</file>